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Website Works\Converted Files\Economic Statistics\Energy &amp; Minerals\"/>
    </mc:Choice>
  </mc:AlternateContent>
  <bookViews>
    <workbookView xWindow="-120" yWindow="-120" windowWidth="19440" windowHeight="15000"/>
  </bookViews>
  <sheets>
    <sheet name="Electricity Consumed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9" i="1" l="1"/>
  <c r="AF19" i="1"/>
  <c r="Z19" i="1"/>
  <c r="DR19" i="1"/>
  <c r="DK19" i="1" l="1"/>
  <c r="DD19" i="1"/>
  <c r="CW19" i="1"/>
  <c r="CP19" i="1"/>
  <c r="CI19" i="1"/>
  <c r="CB19" i="1"/>
  <c r="BV19" i="1"/>
  <c r="BP19" i="1"/>
  <c r="BJ19" i="1"/>
  <c r="BD19" i="1" l="1"/>
  <c r="AX19" i="1"/>
  <c r="AR19" i="1" l="1"/>
  <c r="AL19" i="1"/>
  <c r="G11" i="1"/>
  <c r="M11" i="1"/>
  <c r="S11" i="1"/>
  <c r="Y11" i="1"/>
  <c r="AE11" i="1"/>
  <c r="AK11" i="1"/>
  <c r="AQ11" i="1"/>
  <c r="AW11" i="1"/>
  <c r="BC11" i="1"/>
  <c r="BI11" i="1"/>
  <c r="BO11" i="1"/>
  <c r="BU11" i="1"/>
  <c r="CA11" i="1"/>
  <c r="CH11" i="1"/>
  <c r="CJ11" i="1"/>
  <c r="CK11" i="1"/>
  <c r="CM11" i="1"/>
  <c r="CV11" i="1"/>
  <c r="DC11" i="1"/>
  <c r="DJ11" i="1"/>
  <c r="DQ11" i="1"/>
  <c r="CO11" i="1" l="1"/>
  <c r="DP19" i="1" l="1"/>
  <c r="DO19" i="1"/>
  <c r="DN19" i="1"/>
  <c r="DM19" i="1"/>
  <c r="DL19" i="1"/>
  <c r="DQ18" i="1"/>
  <c r="DQ17" i="1"/>
  <c r="DQ16" i="1"/>
  <c r="DQ15" i="1"/>
  <c r="DQ14" i="1"/>
  <c r="DQ13" i="1"/>
  <c r="DQ12" i="1"/>
  <c r="DQ10" i="1"/>
  <c r="DQ9" i="1"/>
  <c r="DQ8" i="1"/>
  <c r="DQ7" i="1"/>
  <c r="DI19" i="1"/>
  <c r="DH19" i="1"/>
  <c r="DG19" i="1"/>
  <c r="DF19" i="1"/>
  <c r="DE19" i="1"/>
  <c r="DJ18" i="1"/>
  <c r="DJ17" i="1"/>
  <c r="DJ16" i="1"/>
  <c r="DJ15" i="1"/>
  <c r="DJ14" i="1"/>
  <c r="DJ13" i="1"/>
  <c r="DJ12" i="1"/>
  <c r="DJ10" i="1"/>
  <c r="DJ9" i="1"/>
  <c r="DJ8" i="1"/>
  <c r="DJ7" i="1"/>
  <c r="DB19" i="1"/>
  <c r="DA19" i="1"/>
  <c r="CZ19" i="1"/>
  <c r="CY19" i="1"/>
  <c r="CX19" i="1"/>
  <c r="DC18" i="1"/>
  <c r="DC17" i="1"/>
  <c r="DC16" i="1"/>
  <c r="DC15" i="1"/>
  <c r="DC14" i="1"/>
  <c r="DC13" i="1"/>
  <c r="DC12" i="1"/>
  <c r="DC10" i="1"/>
  <c r="DC9" i="1"/>
  <c r="DC8" i="1"/>
  <c r="DC7" i="1"/>
  <c r="CU19" i="1"/>
  <c r="CT19" i="1"/>
  <c r="CS19" i="1"/>
  <c r="CR19" i="1"/>
  <c r="CQ19" i="1"/>
  <c r="CV18" i="1"/>
  <c r="CV17" i="1"/>
  <c r="CV16" i="1"/>
  <c r="CV15" i="1"/>
  <c r="CV14" i="1"/>
  <c r="CV13" i="1"/>
  <c r="CV12" i="1"/>
  <c r="CV10" i="1"/>
  <c r="CV9" i="1"/>
  <c r="CV8" i="1"/>
  <c r="CV7" i="1"/>
  <c r="CO18" i="1"/>
  <c r="CO17" i="1"/>
  <c r="CO16" i="1"/>
  <c r="CO15" i="1"/>
  <c r="CO14" i="1"/>
  <c r="CO13" i="1"/>
  <c r="CO12" i="1"/>
  <c r="CM10" i="1"/>
  <c r="CK10" i="1"/>
  <c r="CJ10" i="1"/>
  <c r="CM9" i="1"/>
  <c r="CK9" i="1"/>
  <c r="CJ9" i="1"/>
  <c r="CO8" i="1"/>
  <c r="CN7" i="1"/>
  <c r="CN19" i="1" s="1"/>
  <c r="CM7" i="1"/>
  <c r="CL7" i="1"/>
  <c r="CL19" i="1" s="1"/>
  <c r="CK7" i="1"/>
  <c r="CJ7" i="1"/>
  <c r="CJ19" i="1" l="1"/>
  <c r="CO9" i="1"/>
  <c r="CK19" i="1"/>
  <c r="CV19" i="1"/>
  <c r="DQ19" i="1"/>
  <c r="DC19" i="1"/>
  <c r="DJ19" i="1"/>
  <c r="CO10" i="1"/>
  <c r="CO7" i="1"/>
  <c r="CM19" i="1"/>
  <c r="CG19" i="1"/>
  <c r="CF19" i="1"/>
  <c r="CE19" i="1"/>
  <c r="CD19" i="1"/>
  <c r="CC19" i="1"/>
  <c r="CH18" i="1"/>
  <c r="CH17" i="1"/>
  <c r="CH16" i="1"/>
  <c r="CH15" i="1"/>
  <c r="CH14" i="1"/>
  <c r="CH13" i="1"/>
  <c r="CH12" i="1"/>
  <c r="CH10" i="1"/>
  <c r="CH9" i="1"/>
  <c r="CH8" i="1"/>
  <c r="CH7" i="1"/>
  <c r="BZ19" i="1"/>
  <c r="BY19" i="1"/>
  <c r="BX19" i="1"/>
  <c r="BW19" i="1"/>
  <c r="CA18" i="1"/>
  <c r="CA17" i="1"/>
  <c r="CA16" i="1"/>
  <c r="CA15" i="1"/>
  <c r="CA14" i="1"/>
  <c r="CA13" i="1"/>
  <c r="CA12" i="1"/>
  <c r="CA10" i="1"/>
  <c r="CA9" i="1"/>
  <c r="CA8" i="1"/>
  <c r="CA7" i="1"/>
  <c r="BT19" i="1"/>
  <c r="BS19" i="1"/>
  <c r="BR19" i="1"/>
  <c r="BQ19" i="1"/>
  <c r="BU18" i="1"/>
  <c r="BU17" i="1"/>
  <c r="BU16" i="1"/>
  <c r="BU15" i="1"/>
  <c r="BU14" i="1"/>
  <c r="BU13" i="1"/>
  <c r="BU12" i="1"/>
  <c r="BU10" i="1"/>
  <c r="BU9" i="1"/>
  <c r="BU8" i="1"/>
  <c r="BU7" i="1"/>
  <c r="BN19" i="1"/>
  <c r="BM19" i="1"/>
  <c r="BL19" i="1"/>
  <c r="BK19" i="1"/>
  <c r="BO18" i="1"/>
  <c r="BO17" i="1"/>
  <c r="BO16" i="1"/>
  <c r="BO15" i="1"/>
  <c r="BO14" i="1"/>
  <c r="BO13" i="1"/>
  <c r="BO12" i="1"/>
  <c r="BO10" i="1"/>
  <c r="BO9" i="1"/>
  <c r="BO8" i="1"/>
  <c r="BO7" i="1"/>
  <c r="BH19" i="1"/>
  <c r="BG19" i="1"/>
  <c r="BF19" i="1"/>
  <c r="BE19" i="1"/>
  <c r="BI18" i="1"/>
  <c r="BI17" i="1"/>
  <c r="BI16" i="1"/>
  <c r="BI15" i="1"/>
  <c r="BI14" i="1"/>
  <c r="BI13" i="1"/>
  <c r="BI12" i="1"/>
  <c r="BI10" i="1"/>
  <c r="BI9" i="1"/>
  <c r="BI8" i="1"/>
  <c r="BI7" i="1"/>
  <c r="BB19" i="1"/>
  <c r="BA19" i="1"/>
  <c r="AZ19" i="1"/>
  <c r="AY19" i="1"/>
  <c r="BC18" i="1"/>
  <c r="BC17" i="1"/>
  <c r="BC16" i="1"/>
  <c r="BC15" i="1"/>
  <c r="BC14" i="1"/>
  <c r="BC13" i="1"/>
  <c r="BC12" i="1"/>
  <c r="BC10" i="1"/>
  <c r="BC9" i="1"/>
  <c r="BC8" i="1"/>
  <c r="BC7" i="1"/>
  <c r="AV19" i="1"/>
  <c r="AU19" i="1"/>
  <c r="AT19" i="1"/>
  <c r="AS19" i="1"/>
  <c r="AW18" i="1"/>
  <c r="AW17" i="1"/>
  <c r="AW16" i="1"/>
  <c r="AW15" i="1"/>
  <c r="AW14" i="1"/>
  <c r="AW13" i="1"/>
  <c r="AW12" i="1"/>
  <c r="AW10" i="1"/>
  <c r="AW9" i="1"/>
  <c r="AW8" i="1"/>
  <c r="AW7" i="1"/>
  <c r="AP19" i="1"/>
  <c r="AO19" i="1"/>
  <c r="AN19" i="1"/>
  <c r="AM19" i="1"/>
  <c r="AQ18" i="1"/>
  <c r="AQ17" i="1"/>
  <c r="AQ16" i="1"/>
  <c r="AQ15" i="1"/>
  <c r="AQ14" i="1"/>
  <c r="AQ13" i="1"/>
  <c r="AQ12" i="1"/>
  <c r="AQ10" i="1"/>
  <c r="AQ9" i="1"/>
  <c r="AQ8" i="1"/>
  <c r="AQ7" i="1"/>
  <c r="AJ19" i="1"/>
  <c r="AI19" i="1"/>
  <c r="AH19" i="1"/>
  <c r="AG19" i="1"/>
  <c r="AK18" i="1"/>
  <c r="AK17" i="1"/>
  <c r="AK16" i="1"/>
  <c r="AK15" i="1"/>
  <c r="AK14" i="1"/>
  <c r="AK13" i="1"/>
  <c r="AK12" i="1"/>
  <c r="AK10" i="1"/>
  <c r="AK9" i="1"/>
  <c r="AK8" i="1"/>
  <c r="AK7" i="1"/>
  <c r="AD19" i="1"/>
  <c r="AC19" i="1"/>
  <c r="AB19" i="1"/>
  <c r="AA19" i="1"/>
  <c r="AE18" i="1"/>
  <c r="AE17" i="1"/>
  <c r="AE16" i="1"/>
  <c r="AE15" i="1"/>
  <c r="AE14" i="1"/>
  <c r="AE13" i="1"/>
  <c r="AE12" i="1"/>
  <c r="AE10" i="1"/>
  <c r="AE9" i="1"/>
  <c r="AE8" i="1"/>
  <c r="AE7" i="1"/>
  <c r="X19" i="1"/>
  <c r="W19" i="1"/>
  <c r="V19" i="1"/>
  <c r="U19" i="1"/>
  <c r="Y18" i="1"/>
  <c r="Y17" i="1"/>
  <c r="Y16" i="1"/>
  <c r="Y15" i="1"/>
  <c r="Y14" i="1"/>
  <c r="Y13" i="1"/>
  <c r="Y12" i="1"/>
  <c r="Y10" i="1"/>
  <c r="Y9" i="1"/>
  <c r="Y8" i="1"/>
  <c r="Y7" i="1"/>
  <c r="R19" i="1"/>
  <c r="Q19" i="1"/>
  <c r="P19" i="1"/>
  <c r="O19" i="1"/>
  <c r="S18" i="1"/>
  <c r="S17" i="1"/>
  <c r="S16" i="1"/>
  <c r="S15" i="1"/>
  <c r="S14" i="1"/>
  <c r="S13" i="1"/>
  <c r="S12" i="1"/>
  <c r="S10" i="1"/>
  <c r="S9" i="1"/>
  <c r="S8" i="1"/>
  <c r="S7" i="1"/>
  <c r="L19" i="1"/>
  <c r="K19" i="1"/>
  <c r="J19" i="1"/>
  <c r="I19" i="1"/>
  <c r="M18" i="1"/>
  <c r="M17" i="1"/>
  <c r="M16" i="1"/>
  <c r="M15" i="1"/>
  <c r="M14" i="1"/>
  <c r="M13" i="1"/>
  <c r="M12" i="1"/>
  <c r="M10" i="1"/>
  <c r="M9" i="1"/>
  <c r="M8" i="1"/>
  <c r="M7" i="1"/>
  <c r="F19" i="1"/>
  <c r="E19" i="1"/>
  <c r="D19" i="1"/>
  <c r="C19" i="1"/>
  <c r="G18" i="1"/>
  <c r="G17" i="1"/>
  <c r="G16" i="1"/>
  <c r="G15" i="1"/>
  <c r="G14" i="1"/>
  <c r="G13" i="1"/>
  <c r="G12" i="1"/>
  <c r="G10" i="1"/>
  <c r="G9" i="1"/>
  <c r="G8" i="1"/>
  <c r="G7" i="1"/>
  <c r="BU19" i="1" l="1"/>
  <c r="G19" i="1"/>
  <c r="H19" i="1" s="1"/>
  <c r="CO19" i="1"/>
  <c r="S19" i="1"/>
  <c r="CH19" i="1"/>
  <c r="CA19" i="1"/>
  <c r="BO19" i="1"/>
  <c r="BI19" i="1"/>
  <c r="BC19" i="1"/>
  <c r="AW19" i="1"/>
  <c r="AQ19" i="1"/>
  <c r="AK19" i="1"/>
  <c r="AE19" i="1"/>
  <c r="Y19" i="1"/>
  <c r="M19" i="1"/>
</calcChain>
</file>

<file path=xl/sharedStrings.xml><?xml version="1.0" encoding="utf-8"?>
<sst xmlns="http://schemas.openxmlformats.org/spreadsheetml/2006/main" count="172" uniqueCount="30">
  <si>
    <t>MONTH</t>
  </si>
  <si>
    <t>DOMESTIC</t>
  </si>
  <si>
    <t>COMMERCIAL</t>
  </si>
  <si>
    <t>INDUSTRIAL</t>
  </si>
  <si>
    <t>STREET LIGHTS</t>
  </si>
  <si>
    <t>TOTAL</t>
  </si>
  <si>
    <t>January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</si>
  <si>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</si>
  <si>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</si>
  <si>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</si>
  <si>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</si>
  <si>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</si>
  <si>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</si>
  <si>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</si>
  <si>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</si>
  <si>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</si>
  <si>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</si>
  <si>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</si>
  <si>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Own Use</t>
  </si>
  <si>
    <r>
      <t xml:space="preserve">UNITS CONSUMED  </t>
    </r>
    <r>
      <rPr>
        <sz val="10"/>
        <rFont val="Arial"/>
        <family val="2"/>
      </rPr>
      <t>(kwh)</t>
    </r>
  </si>
  <si>
    <t>Units of Electricity Generated and Consumed, annual, 2000 - 2018</t>
  </si>
  <si>
    <t>UNITS CONSUMED (kwh)</t>
  </si>
  <si>
    <t>UNITS GENERATED (kwh)</t>
  </si>
  <si>
    <t>.. - n/a in time series</t>
  </si>
  <si>
    <t>..</t>
  </si>
  <si>
    <t>Symbol:</t>
  </si>
  <si>
    <t xml:space="preserve">Source: </t>
  </si>
  <si>
    <t>Montserrat Utilities Limited (MUL)</t>
  </si>
  <si>
    <t>Date:</t>
  </si>
  <si>
    <t>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</si>
</sst>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3" xfId="0" applyFont="1" applyBorder="1"/>
    <xf numFmtId="0" fontId="3" fillId="0" borderId="9" xfId="0" applyFont="1" applyBorder="1"/>
    <xf numFmtId="0" fontId="5" fillId="0" borderId="9" xfId="0" applyFont="1" applyBorder="1"/>
    <xf numFmtId="0" fontId="5" fillId="0" borderId="10" xfId="0" applyFont="1" applyBorder="1"/>
    <xf numFmtId="0" fontId="3" fillId="0" borderId="13" xfId="0" applyFont="1" applyBorder="1" applyAlignment="1">
      <alignment horizontal="left" indent="1"/>
    </xf>
    <xf numFmtId="3" fontId="3" fillId="0" borderId="0" xfId="0" applyNumberFormat="1" applyFont="1" applyBorder="1"/>
    <xf numFmtId="0" fontId="5" fillId="0" borderId="0" xfId="0" applyFont="1" applyBorder="1"/>
    <xf numFmtId="4" fontId="4" fillId="0" borderId="0" xfId="0" applyNumberFormat="1" applyFont="1"/>
    <xf numFmtId="4" fontId="3" fillId="0" borderId="0" xfId="0" applyNumberFormat="1" applyFont="1"/>
    <xf numFmtId="0" fontId="5" fillId="0" borderId="0" xfId="0" applyFont="1" applyBorder="1" applyAlignment="1">
      <alignment horizontal="center"/>
    </xf>
    <xf numFmtId="0" fontId="3" fillId="0" borderId="15" xfId="0" applyFont="1" applyBorder="1"/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8" fillId="0" borderId="0" xfId="0" applyFont="1"/>
    <xf numFmtId="0" fontId="4" fillId="0" borderId="8" xfId="0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right"/>
    </xf>
    <xf numFmtId="0" fontId="5" fillId="0" borderId="15" xfId="0" applyFont="1" applyBorder="1"/>
    <xf numFmtId="164" fontId="3" fillId="0" borderId="16" xfId="1" applyNumberFormat="1" applyFont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5" fillId="0" borderId="22" xfId="0" applyFont="1" applyBorder="1"/>
    <xf numFmtId="0" fontId="4" fillId="0" borderId="4" xfId="0" applyFont="1" applyBorder="1" applyAlignment="1">
      <alignment horizontal="center" wrapText="1"/>
    </xf>
    <xf numFmtId="0" fontId="6" fillId="0" borderId="0" xfId="0" applyFont="1"/>
    <xf numFmtId="0" fontId="4" fillId="0" borderId="26" xfId="0" applyFont="1" applyBorder="1"/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0" fontId="4" fillId="0" borderId="33" xfId="0" applyFont="1" applyBorder="1" applyAlignment="1">
      <alignment horizontal="center" wrapText="1"/>
    </xf>
    <xf numFmtId="0" fontId="3" fillId="0" borderId="18" xfId="0" applyFont="1" applyBorder="1"/>
    <xf numFmtId="3" fontId="3" fillId="0" borderId="4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 wrapText="1"/>
    </xf>
    <xf numFmtId="0" fontId="3" fillId="0" borderId="25" xfId="0" applyFont="1" applyBorder="1"/>
    <xf numFmtId="3" fontId="4" fillId="0" borderId="24" xfId="0" applyNumberFormat="1" applyFont="1" applyBorder="1" applyAlignment="1">
      <alignment horizontal="right"/>
    </xf>
    <xf numFmtId="0" fontId="5" fillId="0" borderId="18" xfId="0" applyFont="1" applyBorder="1"/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164" fontId="3" fillId="0" borderId="4" xfId="1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center" wrapText="1"/>
    </xf>
    <xf numFmtId="164" fontId="3" fillId="0" borderId="4" xfId="1" applyNumberFormat="1" applyFont="1" applyBorder="1" applyAlignment="1">
      <alignment horizontal="right"/>
    </xf>
    <xf numFmtId="0" fontId="4" fillId="0" borderId="5" xfId="0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/>
    </xf>
    <xf numFmtId="164" fontId="6" fillId="0" borderId="22" xfId="1" applyNumberFormat="1" applyFont="1" applyBorder="1"/>
    <xf numFmtId="164" fontId="6" fillId="0" borderId="26" xfId="1" applyNumberFormat="1" applyFont="1" applyBorder="1"/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17" fontId="6" fillId="0" borderId="0" xfId="0" quotePrefix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W25"/>
  <sheetViews>
    <sheetView tabSelected="1" zoomScaleNormal="100" workbookViewId="0">
      <selection activeCell="C25" sqref="C25"/>
    </sheetView>
  </sheetViews>
  <sheetFormatPr defaultRowHeight="15" customHeight="1" x14ac:dyDescent="0.2"/>
  <cols>
    <col min="1" max="1" width="2.7109375" style="2" customWidth="1"/>
    <col min="2" max="127" width="13.85546875" style="2" customWidth="1"/>
    <col min="128" max="16384" width="9.140625" style="2"/>
  </cols>
  <sheetData>
    <row r="1" spans="2:127" ht="21.75" customHeight="1" x14ac:dyDescent="0.25">
      <c r="B1" s="21" t="s">
        <v>20</v>
      </c>
      <c r="C1" s="21"/>
      <c r="D1" s="21"/>
      <c r="E1" s="21"/>
      <c r="F1" s="21"/>
      <c r="G1" s="1"/>
      <c r="H1" s="1"/>
    </row>
    <row r="2" spans="2:127" ht="15" customHeight="1" thickBot="1" x14ac:dyDescent="0.25">
      <c r="B2" s="1"/>
      <c r="C2" s="1"/>
      <c r="D2" s="1"/>
      <c r="E2" s="1"/>
      <c r="F2" s="1"/>
      <c r="G2" s="1"/>
      <c r="H2" s="1"/>
    </row>
    <row r="3" spans="2:127" ht="15" customHeight="1" x14ac:dyDescent="0.25">
      <c r="B3" s="69" t="s">
        <v>0</v>
      </c>
      <c r="C3" s="64">
        <v>2000</v>
      </c>
      <c r="D3" s="65"/>
      <c r="E3" s="65"/>
      <c r="F3" s="65"/>
      <c r="G3" s="65"/>
      <c r="H3" s="59"/>
      <c r="I3" s="64">
        <v>2001</v>
      </c>
      <c r="J3" s="65"/>
      <c r="K3" s="65"/>
      <c r="L3" s="65"/>
      <c r="M3" s="65"/>
      <c r="N3" s="59"/>
      <c r="O3" s="64">
        <v>2002</v>
      </c>
      <c r="P3" s="65"/>
      <c r="Q3" s="65"/>
      <c r="R3" s="65"/>
      <c r="S3" s="65"/>
      <c r="T3" s="59"/>
      <c r="U3" s="64">
        <v>2003</v>
      </c>
      <c r="V3" s="65"/>
      <c r="W3" s="65"/>
      <c r="X3" s="65"/>
      <c r="Y3" s="65"/>
      <c r="Z3" s="59"/>
      <c r="AA3" s="64">
        <v>2004</v>
      </c>
      <c r="AB3" s="65"/>
      <c r="AC3" s="65"/>
      <c r="AD3" s="65"/>
      <c r="AE3" s="65"/>
      <c r="AF3" s="59"/>
      <c r="AG3" s="64">
        <v>2005</v>
      </c>
      <c r="AH3" s="65"/>
      <c r="AI3" s="65"/>
      <c r="AJ3" s="65"/>
      <c r="AK3" s="65"/>
      <c r="AL3" s="59"/>
      <c r="AM3" s="64">
        <v>2006</v>
      </c>
      <c r="AN3" s="65"/>
      <c r="AO3" s="65"/>
      <c r="AP3" s="65"/>
      <c r="AQ3" s="65"/>
      <c r="AR3" s="59"/>
      <c r="AS3" s="64">
        <v>2007</v>
      </c>
      <c r="AT3" s="65"/>
      <c r="AU3" s="65"/>
      <c r="AV3" s="65"/>
      <c r="AW3" s="65"/>
      <c r="AX3" s="59"/>
      <c r="AY3" s="64">
        <v>2008</v>
      </c>
      <c r="AZ3" s="65"/>
      <c r="BA3" s="65"/>
      <c r="BB3" s="65"/>
      <c r="BC3" s="65"/>
      <c r="BD3" s="59"/>
      <c r="BE3" s="64">
        <v>2009</v>
      </c>
      <c r="BF3" s="65"/>
      <c r="BG3" s="65"/>
      <c r="BH3" s="65"/>
      <c r="BI3" s="65"/>
      <c r="BJ3" s="59"/>
      <c r="BK3" s="64">
        <v>2010</v>
      </c>
      <c r="BL3" s="65"/>
      <c r="BM3" s="65"/>
      <c r="BN3" s="65"/>
      <c r="BO3" s="65"/>
      <c r="BP3" s="59"/>
      <c r="BQ3" s="64">
        <v>2011</v>
      </c>
      <c r="BR3" s="65"/>
      <c r="BS3" s="65"/>
      <c r="BT3" s="65"/>
      <c r="BU3" s="65"/>
      <c r="BV3" s="59"/>
      <c r="BW3" s="64">
        <v>2012</v>
      </c>
      <c r="BX3" s="65"/>
      <c r="BY3" s="65"/>
      <c r="BZ3" s="65"/>
      <c r="CA3" s="65"/>
      <c r="CB3" s="59"/>
      <c r="CC3" s="64">
        <v>2013</v>
      </c>
      <c r="CD3" s="65"/>
      <c r="CE3" s="65"/>
      <c r="CF3" s="65"/>
      <c r="CG3" s="65"/>
      <c r="CH3" s="65"/>
      <c r="CI3" s="66"/>
      <c r="CJ3" s="64">
        <v>2014</v>
      </c>
      <c r="CK3" s="65"/>
      <c r="CL3" s="65"/>
      <c r="CM3" s="65"/>
      <c r="CN3" s="65"/>
      <c r="CO3" s="65"/>
      <c r="CP3" s="66"/>
      <c r="CQ3" s="64">
        <v>2015</v>
      </c>
      <c r="CR3" s="65"/>
      <c r="CS3" s="65"/>
      <c r="CT3" s="65"/>
      <c r="CU3" s="65"/>
      <c r="CV3" s="65"/>
      <c r="CW3" s="66"/>
      <c r="CX3" s="64">
        <v>2016</v>
      </c>
      <c r="CY3" s="65"/>
      <c r="CZ3" s="65"/>
      <c r="DA3" s="65"/>
      <c r="DB3" s="65"/>
      <c r="DC3" s="65"/>
      <c r="DD3" s="66"/>
      <c r="DE3" s="64">
        <v>2017</v>
      </c>
      <c r="DF3" s="65"/>
      <c r="DG3" s="65"/>
      <c r="DH3" s="65"/>
      <c r="DI3" s="65"/>
      <c r="DJ3" s="65"/>
      <c r="DK3" s="66"/>
      <c r="DL3" s="57">
        <v>2018</v>
      </c>
      <c r="DM3" s="58"/>
      <c r="DN3" s="58"/>
      <c r="DO3" s="58"/>
      <c r="DP3" s="58"/>
      <c r="DQ3" s="58"/>
      <c r="DR3" s="59"/>
      <c r="DS3" s="12"/>
      <c r="DT3" s="12"/>
      <c r="DU3" s="12"/>
      <c r="DV3" s="12"/>
      <c r="DW3" s="9"/>
    </row>
    <row r="4" spans="2:127" ht="15" customHeight="1" x14ac:dyDescent="0.25">
      <c r="B4" s="70"/>
      <c r="C4" s="67" t="s">
        <v>21</v>
      </c>
      <c r="D4" s="68"/>
      <c r="E4" s="68"/>
      <c r="F4" s="68"/>
      <c r="G4" s="68"/>
      <c r="H4" s="55" t="s">
        <v>22</v>
      </c>
      <c r="I4" s="67" t="s">
        <v>21</v>
      </c>
      <c r="J4" s="68"/>
      <c r="K4" s="68"/>
      <c r="L4" s="68"/>
      <c r="M4" s="68"/>
      <c r="N4" s="55" t="s">
        <v>22</v>
      </c>
      <c r="O4" s="67" t="s">
        <v>21</v>
      </c>
      <c r="P4" s="68"/>
      <c r="Q4" s="68"/>
      <c r="R4" s="68"/>
      <c r="S4" s="68"/>
      <c r="T4" s="55" t="s">
        <v>22</v>
      </c>
      <c r="U4" s="67" t="s">
        <v>21</v>
      </c>
      <c r="V4" s="68"/>
      <c r="W4" s="68"/>
      <c r="X4" s="68"/>
      <c r="Y4" s="68"/>
      <c r="Z4" s="55" t="s">
        <v>22</v>
      </c>
      <c r="AA4" s="67" t="s">
        <v>19</v>
      </c>
      <c r="AB4" s="68"/>
      <c r="AC4" s="68"/>
      <c r="AD4" s="68"/>
      <c r="AE4" s="68"/>
      <c r="AF4" s="55" t="s">
        <v>22</v>
      </c>
      <c r="AG4" s="67" t="s">
        <v>21</v>
      </c>
      <c r="AH4" s="68"/>
      <c r="AI4" s="68"/>
      <c r="AJ4" s="68"/>
      <c r="AK4" s="68"/>
      <c r="AL4" s="55" t="s">
        <v>22</v>
      </c>
      <c r="AM4" s="67" t="s">
        <v>21</v>
      </c>
      <c r="AN4" s="68"/>
      <c r="AO4" s="68"/>
      <c r="AP4" s="68"/>
      <c r="AQ4" s="68"/>
      <c r="AR4" s="55" t="s">
        <v>22</v>
      </c>
      <c r="AS4" s="67" t="s">
        <v>21</v>
      </c>
      <c r="AT4" s="68"/>
      <c r="AU4" s="68"/>
      <c r="AV4" s="68"/>
      <c r="AW4" s="68"/>
      <c r="AX4" s="55" t="s">
        <v>22</v>
      </c>
      <c r="AY4" s="67" t="s">
        <v>21</v>
      </c>
      <c r="AZ4" s="68"/>
      <c r="BA4" s="68"/>
      <c r="BB4" s="68"/>
      <c r="BC4" s="68"/>
      <c r="BD4" s="55" t="s">
        <v>22</v>
      </c>
      <c r="BE4" s="67" t="s">
        <v>21</v>
      </c>
      <c r="BF4" s="68"/>
      <c r="BG4" s="68"/>
      <c r="BH4" s="68"/>
      <c r="BI4" s="68"/>
      <c r="BJ4" s="55" t="s">
        <v>22</v>
      </c>
      <c r="BK4" s="67" t="s">
        <v>21</v>
      </c>
      <c r="BL4" s="68"/>
      <c r="BM4" s="68"/>
      <c r="BN4" s="68"/>
      <c r="BO4" s="68"/>
      <c r="BP4" s="55" t="s">
        <v>22</v>
      </c>
      <c r="BQ4" s="67" t="s">
        <v>21</v>
      </c>
      <c r="BR4" s="68"/>
      <c r="BS4" s="68"/>
      <c r="BT4" s="68"/>
      <c r="BU4" s="68"/>
      <c r="BV4" s="55" t="s">
        <v>22</v>
      </c>
      <c r="BW4" s="67" t="s">
        <v>21</v>
      </c>
      <c r="BX4" s="68"/>
      <c r="BY4" s="68"/>
      <c r="BZ4" s="68"/>
      <c r="CA4" s="68"/>
      <c r="CB4" s="55" t="s">
        <v>22</v>
      </c>
      <c r="CC4" s="61" t="s">
        <v>21</v>
      </c>
      <c r="CD4" s="62"/>
      <c r="CE4" s="62"/>
      <c r="CF4" s="62"/>
      <c r="CG4" s="62"/>
      <c r="CH4" s="63"/>
      <c r="CI4" s="55" t="s">
        <v>22</v>
      </c>
      <c r="CJ4" s="61" t="s">
        <v>21</v>
      </c>
      <c r="CK4" s="62"/>
      <c r="CL4" s="62"/>
      <c r="CM4" s="62"/>
      <c r="CN4" s="62"/>
      <c r="CO4" s="63"/>
      <c r="CP4" s="55" t="s">
        <v>22</v>
      </c>
      <c r="CQ4" s="61" t="s">
        <v>21</v>
      </c>
      <c r="CR4" s="62"/>
      <c r="CS4" s="62"/>
      <c r="CT4" s="62"/>
      <c r="CU4" s="62"/>
      <c r="CV4" s="63"/>
      <c r="CW4" s="55" t="s">
        <v>22</v>
      </c>
      <c r="CX4" s="61" t="s">
        <v>21</v>
      </c>
      <c r="CY4" s="62"/>
      <c r="CZ4" s="62"/>
      <c r="DA4" s="62"/>
      <c r="DB4" s="62"/>
      <c r="DC4" s="63"/>
      <c r="DD4" s="55" t="s">
        <v>22</v>
      </c>
      <c r="DE4" s="61" t="s">
        <v>21</v>
      </c>
      <c r="DF4" s="62"/>
      <c r="DG4" s="62"/>
      <c r="DH4" s="62"/>
      <c r="DI4" s="62"/>
      <c r="DJ4" s="63"/>
      <c r="DK4" s="55" t="s">
        <v>22</v>
      </c>
      <c r="DL4" s="61" t="s">
        <v>21</v>
      </c>
      <c r="DM4" s="62"/>
      <c r="DN4" s="62"/>
      <c r="DO4" s="62"/>
      <c r="DP4" s="62"/>
      <c r="DQ4" s="63"/>
      <c r="DR4" s="55" t="s">
        <v>22</v>
      </c>
    </row>
    <row r="5" spans="2:127" ht="33" customHeight="1" thickBot="1" x14ac:dyDescent="0.25">
      <c r="B5" s="71"/>
      <c r="C5" s="35" t="s">
        <v>1</v>
      </c>
      <c r="D5" s="22" t="s">
        <v>2</v>
      </c>
      <c r="E5" s="39" t="s">
        <v>3</v>
      </c>
      <c r="F5" s="22" t="s">
        <v>4</v>
      </c>
      <c r="G5" s="39" t="s">
        <v>5</v>
      </c>
      <c r="H5" s="60"/>
      <c r="I5" s="35" t="s">
        <v>1</v>
      </c>
      <c r="J5" s="22" t="s">
        <v>2</v>
      </c>
      <c r="K5" s="39" t="s">
        <v>3</v>
      </c>
      <c r="L5" s="22" t="s">
        <v>4</v>
      </c>
      <c r="M5" s="39" t="s">
        <v>5</v>
      </c>
      <c r="N5" s="60"/>
      <c r="O5" s="35" t="s">
        <v>1</v>
      </c>
      <c r="P5" s="22" t="s">
        <v>2</v>
      </c>
      <c r="Q5" s="39" t="s">
        <v>3</v>
      </c>
      <c r="R5" s="22" t="s">
        <v>4</v>
      </c>
      <c r="S5" s="39" t="s">
        <v>5</v>
      </c>
      <c r="T5" s="60"/>
      <c r="U5" s="35" t="s">
        <v>1</v>
      </c>
      <c r="V5" s="22" t="s">
        <v>2</v>
      </c>
      <c r="W5" s="39" t="s">
        <v>3</v>
      </c>
      <c r="X5" s="22" t="s">
        <v>4</v>
      </c>
      <c r="Y5" s="39" t="s">
        <v>5</v>
      </c>
      <c r="Z5" s="60"/>
      <c r="AA5" s="35" t="s">
        <v>1</v>
      </c>
      <c r="AB5" s="22" t="s">
        <v>2</v>
      </c>
      <c r="AC5" s="39" t="s">
        <v>3</v>
      </c>
      <c r="AD5" s="22" t="s">
        <v>4</v>
      </c>
      <c r="AE5" s="39" t="s">
        <v>5</v>
      </c>
      <c r="AF5" s="60"/>
      <c r="AG5" s="35" t="s">
        <v>1</v>
      </c>
      <c r="AH5" s="22" t="s">
        <v>2</v>
      </c>
      <c r="AI5" s="39" t="s">
        <v>3</v>
      </c>
      <c r="AJ5" s="22" t="s">
        <v>4</v>
      </c>
      <c r="AK5" s="39" t="s">
        <v>5</v>
      </c>
      <c r="AL5" s="60"/>
      <c r="AM5" s="35" t="s">
        <v>1</v>
      </c>
      <c r="AN5" s="22" t="s">
        <v>2</v>
      </c>
      <c r="AO5" s="39" t="s">
        <v>3</v>
      </c>
      <c r="AP5" s="22" t="s">
        <v>4</v>
      </c>
      <c r="AQ5" s="39" t="s">
        <v>5</v>
      </c>
      <c r="AR5" s="60"/>
      <c r="AS5" s="35" t="s">
        <v>1</v>
      </c>
      <c r="AT5" s="22" t="s">
        <v>2</v>
      </c>
      <c r="AU5" s="39" t="s">
        <v>3</v>
      </c>
      <c r="AV5" s="22" t="s">
        <v>4</v>
      </c>
      <c r="AW5" s="39" t="s">
        <v>5</v>
      </c>
      <c r="AX5" s="60"/>
      <c r="AY5" s="35" t="s">
        <v>1</v>
      </c>
      <c r="AZ5" s="22" t="s">
        <v>2</v>
      </c>
      <c r="BA5" s="39" t="s">
        <v>3</v>
      </c>
      <c r="BB5" s="22" t="s">
        <v>4</v>
      </c>
      <c r="BC5" s="39" t="s">
        <v>5</v>
      </c>
      <c r="BD5" s="60"/>
      <c r="BE5" s="35" t="s">
        <v>1</v>
      </c>
      <c r="BF5" s="22" t="s">
        <v>2</v>
      </c>
      <c r="BG5" s="39" t="s">
        <v>3</v>
      </c>
      <c r="BH5" s="22" t="s">
        <v>4</v>
      </c>
      <c r="BI5" s="39" t="s">
        <v>5</v>
      </c>
      <c r="BJ5" s="60"/>
      <c r="BK5" s="35" t="s">
        <v>1</v>
      </c>
      <c r="BL5" s="22" t="s">
        <v>2</v>
      </c>
      <c r="BM5" s="39" t="s">
        <v>3</v>
      </c>
      <c r="BN5" s="22" t="s">
        <v>4</v>
      </c>
      <c r="BO5" s="39" t="s">
        <v>5</v>
      </c>
      <c r="BP5" s="60"/>
      <c r="BQ5" s="35" t="s">
        <v>1</v>
      </c>
      <c r="BR5" s="22" t="s">
        <v>2</v>
      </c>
      <c r="BS5" s="39" t="s">
        <v>3</v>
      </c>
      <c r="BT5" s="22" t="s">
        <v>4</v>
      </c>
      <c r="BU5" s="39" t="s">
        <v>5</v>
      </c>
      <c r="BV5" s="60"/>
      <c r="BW5" s="35" t="s">
        <v>1</v>
      </c>
      <c r="BX5" s="22" t="s">
        <v>2</v>
      </c>
      <c r="BY5" s="39" t="s">
        <v>3</v>
      </c>
      <c r="BZ5" s="22" t="s">
        <v>4</v>
      </c>
      <c r="CA5" s="39" t="s">
        <v>5</v>
      </c>
      <c r="CB5" s="60"/>
      <c r="CC5" s="48" t="s">
        <v>1</v>
      </c>
      <c r="CD5" s="29" t="s">
        <v>2</v>
      </c>
      <c r="CE5" s="45" t="s">
        <v>3</v>
      </c>
      <c r="CF5" s="29" t="s">
        <v>18</v>
      </c>
      <c r="CG5" s="45" t="s">
        <v>4</v>
      </c>
      <c r="CH5" s="29" t="s">
        <v>5</v>
      </c>
      <c r="CI5" s="56"/>
      <c r="CJ5" s="48" t="s">
        <v>1</v>
      </c>
      <c r="CK5" s="29" t="s">
        <v>2</v>
      </c>
      <c r="CL5" s="45" t="s">
        <v>3</v>
      </c>
      <c r="CM5" s="29" t="s">
        <v>18</v>
      </c>
      <c r="CN5" s="45" t="s">
        <v>4</v>
      </c>
      <c r="CO5" s="29" t="s">
        <v>5</v>
      </c>
      <c r="CP5" s="56"/>
      <c r="CQ5" s="48" t="s">
        <v>1</v>
      </c>
      <c r="CR5" s="29" t="s">
        <v>2</v>
      </c>
      <c r="CS5" s="45" t="s">
        <v>3</v>
      </c>
      <c r="CT5" s="29" t="s">
        <v>18</v>
      </c>
      <c r="CU5" s="45" t="s">
        <v>4</v>
      </c>
      <c r="CV5" s="29" t="s">
        <v>5</v>
      </c>
      <c r="CW5" s="56"/>
      <c r="CX5" s="48" t="s">
        <v>1</v>
      </c>
      <c r="CY5" s="29" t="s">
        <v>2</v>
      </c>
      <c r="CZ5" s="45" t="s">
        <v>3</v>
      </c>
      <c r="DA5" s="29" t="s">
        <v>18</v>
      </c>
      <c r="DB5" s="45" t="s">
        <v>4</v>
      </c>
      <c r="DC5" s="29" t="s">
        <v>5</v>
      </c>
      <c r="DD5" s="56"/>
      <c r="DE5" s="48" t="s">
        <v>1</v>
      </c>
      <c r="DF5" s="29" t="s">
        <v>2</v>
      </c>
      <c r="DG5" s="45" t="s">
        <v>3</v>
      </c>
      <c r="DH5" s="29" t="s">
        <v>18</v>
      </c>
      <c r="DI5" s="45" t="s">
        <v>4</v>
      </c>
      <c r="DJ5" s="29" t="s">
        <v>5</v>
      </c>
      <c r="DK5" s="56"/>
      <c r="DL5" s="48" t="s">
        <v>1</v>
      </c>
      <c r="DM5" s="29" t="s">
        <v>2</v>
      </c>
      <c r="DN5" s="29" t="s">
        <v>3</v>
      </c>
      <c r="DO5" s="45" t="s">
        <v>18</v>
      </c>
      <c r="DP5" s="29" t="s">
        <v>4</v>
      </c>
      <c r="DQ5" s="50" t="s">
        <v>5</v>
      </c>
      <c r="DR5" s="60"/>
    </row>
    <row r="6" spans="2:127" ht="15" customHeight="1" x14ac:dyDescent="0.2">
      <c r="B6" s="3"/>
      <c r="C6" s="13"/>
      <c r="D6" s="36"/>
      <c r="E6" s="4"/>
      <c r="F6" s="36"/>
      <c r="G6" s="4"/>
      <c r="H6" s="40"/>
      <c r="I6" s="13"/>
      <c r="J6" s="36"/>
      <c r="K6" s="4"/>
      <c r="L6" s="36"/>
      <c r="M6" s="4"/>
      <c r="N6" s="40"/>
      <c r="O6" s="13"/>
      <c r="P6" s="36"/>
      <c r="Q6" s="4"/>
      <c r="R6" s="36"/>
      <c r="S6" s="4"/>
      <c r="T6" s="40"/>
      <c r="U6" s="13"/>
      <c r="V6" s="36"/>
      <c r="W6" s="4"/>
      <c r="X6" s="36"/>
      <c r="Y6" s="4"/>
      <c r="Z6" s="40"/>
      <c r="AA6" s="13"/>
      <c r="AB6" s="36"/>
      <c r="AC6" s="4"/>
      <c r="AD6" s="36"/>
      <c r="AE6" s="4"/>
      <c r="AF6" s="40"/>
      <c r="AG6" s="13"/>
      <c r="AH6" s="36"/>
      <c r="AI6" s="4"/>
      <c r="AJ6" s="36"/>
      <c r="AK6" s="4"/>
      <c r="AL6" s="40"/>
      <c r="AM6" s="13"/>
      <c r="AN6" s="36"/>
      <c r="AO6" s="4"/>
      <c r="AP6" s="36"/>
      <c r="AQ6" s="4"/>
      <c r="AR6" s="40"/>
      <c r="AS6" s="13"/>
      <c r="AT6" s="36"/>
      <c r="AU6" s="4"/>
      <c r="AV6" s="36"/>
      <c r="AW6" s="4"/>
      <c r="AX6" s="40"/>
      <c r="AY6" s="13"/>
      <c r="AZ6" s="36"/>
      <c r="BA6" s="4"/>
      <c r="BB6" s="36"/>
      <c r="BC6" s="4"/>
      <c r="BD6" s="40"/>
      <c r="BE6" s="13"/>
      <c r="BF6" s="36"/>
      <c r="BG6" s="4"/>
      <c r="BH6" s="36"/>
      <c r="BI6" s="4"/>
      <c r="BJ6" s="40"/>
      <c r="BK6" s="13"/>
      <c r="BL6" s="36"/>
      <c r="BM6" s="4"/>
      <c r="BN6" s="36"/>
      <c r="BO6" s="4"/>
      <c r="BP6" s="40"/>
      <c r="BQ6" s="13"/>
      <c r="BR6" s="36"/>
      <c r="BS6" s="4"/>
      <c r="BT6" s="36"/>
      <c r="BU6" s="4"/>
      <c r="BV6" s="40"/>
      <c r="BW6" s="13"/>
      <c r="BX6" s="36"/>
      <c r="BY6" s="4"/>
      <c r="BZ6" s="36"/>
      <c r="CA6" s="4"/>
      <c r="CB6" s="40"/>
      <c r="CC6" s="24"/>
      <c r="CD6" s="42"/>
      <c r="CE6" s="5"/>
      <c r="CF6" s="42"/>
      <c r="CG6" s="5"/>
      <c r="CH6" s="42"/>
      <c r="CI6" s="6"/>
      <c r="CJ6" s="24"/>
      <c r="CK6" s="42"/>
      <c r="CL6" s="5"/>
      <c r="CM6" s="42"/>
      <c r="CN6" s="5"/>
      <c r="CO6" s="42"/>
      <c r="CP6" s="6"/>
      <c r="CQ6" s="24"/>
      <c r="CR6" s="42"/>
      <c r="CS6" s="5"/>
      <c r="CT6" s="42"/>
      <c r="CU6" s="5"/>
      <c r="CV6" s="42"/>
      <c r="CW6" s="6"/>
      <c r="CX6" s="24"/>
      <c r="CY6" s="42"/>
      <c r="CZ6" s="5"/>
      <c r="DA6" s="42"/>
      <c r="DB6" s="5"/>
      <c r="DC6" s="42"/>
      <c r="DD6" s="6"/>
      <c r="DE6" s="24"/>
      <c r="DF6" s="42"/>
      <c r="DG6" s="5"/>
      <c r="DH6" s="42"/>
      <c r="DI6" s="5"/>
      <c r="DJ6" s="42"/>
      <c r="DK6" s="6"/>
      <c r="DL6" s="24"/>
      <c r="DM6" s="42"/>
      <c r="DN6" s="42"/>
      <c r="DO6" s="5"/>
      <c r="DP6" s="42"/>
      <c r="DQ6" s="5"/>
      <c r="DR6" s="28"/>
    </row>
    <row r="7" spans="2:127" ht="15" customHeight="1" x14ac:dyDescent="0.2">
      <c r="B7" s="7" t="s">
        <v>6</v>
      </c>
      <c r="C7" s="23">
        <v>383957</v>
      </c>
      <c r="D7" s="37">
        <v>212729</v>
      </c>
      <c r="E7" s="14">
        <v>38361</v>
      </c>
      <c r="F7" s="37">
        <v>31477</v>
      </c>
      <c r="G7" s="15">
        <f t="shared" ref="G7:G19" si="0">SUM(C7:F7)</f>
        <v>666524</v>
      </c>
      <c r="H7" s="52">
        <v>715440</v>
      </c>
      <c r="I7" s="23">
        <v>422884</v>
      </c>
      <c r="J7" s="37">
        <v>270388</v>
      </c>
      <c r="K7" s="14">
        <v>6000</v>
      </c>
      <c r="L7" s="37">
        <v>32265</v>
      </c>
      <c r="M7" s="15">
        <f>SUM(I7:L7)</f>
        <v>731537</v>
      </c>
      <c r="N7" s="51" t="s">
        <v>24</v>
      </c>
      <c r="O7" s="23">
        <v>414244</v>
      </c>
      <c r="P7" s="37">
        <v>273924</v>
      </c>
      <c r="Q7" s="14">
        <v>6821</v>
      </c>
      <c r="R7" s="37">
        <v>32360</v>
      </c>
      <c r="S7" s="15">
        <f>SUM(O7:R7)</f>
        <v>727349</v>
      </c>
      <c r="T7" s="52">
        <v>798800</v>
      </c>
      <c r="U7" s="23">
        <v>445564</v>
      </c>
      <c r="V7" s="37">
        <v>381774</v>
      </c>
      <c r="W7" s="14">
        <v>7497</v>
      </c>
      <c r="X7" s="37">
        <v>32670</v>
      </c>
      <c r="Y7" s="15">
        <f t="shared" ref="Y7:Y18" si="1">SUM(U7:X7)</f>
        <v>867505</v>
      </c>
      <c r="Z7" s="52">
        <v>816800</v>
      </c>
      <c r="AA7" s="23">
        <v>460623</v>
      </c>
      <c r="AB7" s="37">
        <v>371351</v>
      </c>
      <c r="AC7" s="14">
        <v>9236</v>
      </c>
      <c r="AD7" s="37">
        <v>33080</v>
      </c>
      <c r="AE7" s="15">
        <f t="shared" ref="AE7:AE18" si="2">SUM(AA7:AD7)</f>
        <v>874290</v>
      </c>
      <c r="AF7" s="52">
        <v>861200</v>
      </c>
      <c r="AG7" s="23">
        <v>461542</v>
      </c>
      <c r="AH7" s="37">
        <v>349767</v>
      </c>
      <c r="AI7" s="14">
        <v>7119</v>
      </c>
      <c r="AJ7" s="37">
        <v>35734</v>
      </c>
      <c r="AK7" s="15">
        <f t="shared" ref="AK7:AK18" si="3">SUM(AG7:AJ7)</f>
        <v>854162</v>
      </c>
      <c r="AL7" s="52">
        <v>900400</v>
      </c>
      <c r="AM7" s="23">
        <v>514563</v>
      </c>
      <c r="AN7" s="37">
        <v>466099</v>
      </c>
      <c r="AO7" s="14">
        <v>7221</v>
      </c>
      <c r="AP7" s="37">
        <v>35004</v>
      </c>
      <c r="AQ7" s="15">
        <f t="shared" ref="AQ7:AQ18" si="4">SUM(AM7:AP7)</f>
        <v>1022887</v>
      </c>
      <c r="AR7" s="52">
        <v>939200</v>
      </c>
      <c r="AS7" s="23">
        <v>507484</v>
      </c>
      <c r="AT7" s="37">
        <v>463114</v>
      </c>
      <c r="AU7" s="14">
        <v>6065</v>
      </c>
      <c r="AV7" s="37">
        <v>35342</v>
      </c>
      <c r="AW7" s="15">
        <f t="shared" ref="AW7:AW18" si="5">SUM(AS7:AV7)</f>
        <v>1012005</v>
      </c>
      <c r="AX7" s="52">
        <v>961171</v>
      </c>
      <c r="AY7" s="23">
        <v>510569</v>
      </c>
      <c r="AZ7" s="37">
        <v>432706</v>
      </c>
      <c r="BA7" s="14">
        <v>6205</v>
      </c>
      <c r="BB7" s="37">
        <v>35674</v>
      </c>
      <c r="BC7" s="15">
        <f t="shared" ref="BC7:BC18" si="6">SUM(AY7:BB7)</f>
        <v>985154</v>
      </c>
      <c r="BD7" s="52">
        <v>975833</v>
      </c>
      <c r="BE7" s="23">
        <v>493769</v>
      </c>
      <c r="BF7" s="37">
        <v>405975</v>
      </c>
      <c r="BG7" s="14">
        <v>4009</v>
      </c>
      <c r="BH7" s="37">
        <v>35686</v>
      </c>
      <c r="BI7" s="15">
        <f t="shared" ref="BI7:BI18" si="7">SUM(BE7:BH7)</f>
        <v>939439</v>
      </c>
      <c r="BJ7" s="52">
        <v>999841</v>
      </c>
      <c r="BK7" s="23">
        <v>561880</v>
      </c>
      <c r="BL7" s="37">
        <v>344738</v>
      </c>
      <c r="BM7" s="14">
        <v>5655</v>
      </c>
      <c r="BN7" s="37">
        <v>35742</v>
      </c>
      <c r="BO7" s="15">
        <f t="shared" ref="BO7:BO18" si="8">SUM(BK7:BN7)</f>
        <v>948015</v>
      </c>
      <c r="BP7" s="52">
        <v>1062600</v>
      </c>
      <c r="BQ7" s="23">
        <v>549293</v>
      </c>
      <c r="BR7" s="37">
        <v>390844</v>
      </c>
      <c r="BS7" s="14">
        <v>10001</v>
      </c>
      <c r="BT7" s="37">
        <v>35564</v>
      </c>
      <c r="BU7" s="15">
        <f t="shared" ref="BU7:BU18" si="9">SUM(BQ7:BT7)</f>
        <v>985702</v>
      </c>
      <c r="BV7" s="52">
        <v>971557</v>
      </c>
      <c r="BW7" s="23">
        <v>495980</v>
      </c>
      <c r="BX7" s="37">
        <v>378472</v>
      </c>
      <c r="BY7" s="14">
        <v>6129</v>
      </c>
      <c r="BZ7" s="37">
        <v>37527</v>
      </c>
      <c r="CA7" s="15">
        <f t="shared" ref="CA7:CA18" si="10">SUM(BW7:BZ7)</f>
        <v>918108</v>
      </c>
      <c r="CB7" s="52">
        <v>973896</v>
      </c>
      <c r="CC7" s="25">
        <v>574687</v>
      </c>
      <c r="CD7" s="49">
        <v>448127</v>
      </c>
      <c r="CE7" s="16">
        <v>6866</v>
      </c>
      <c r="CF7" s="46">
        <v>51538</v>
      </c>
      <c r="CG7" s="16">
        <v>14867</v>
      </c>
      <c r="CH7" s="43">
        <f t="shared" ref="CH7:CH18" si="11">SUM(CC7:CG7)</f>
        <v>1096085</v>
      </c>
      <c r="CI7" s="18">
        <v>1044505</v>
      </c>
      <c r="CJ7" s="25">
        <f>328582+153338</f>
        <v>481920</v>
      </c>
      <c r="CK7" s="49">
        <f>310441+67992</f>
        <v>378433</v>
      </c>
      <c r="CL7" s="16">
        <f>603</f>
        <v>603</v>
      </c>
      <c r="CM7" s="46">
        <f>2219+43917</f>
        <v>46136</v>
      </c>
      <c r="CN7" s="16">
        <f>14976</f>
        <v>14976</v>
      </c>
      <c r="CO7" s="43">
        <f t="shared" ref="CO7:CO18" si="12">SUM(CJ7:CN7)</f>
        <v>922068</v>
      </c>
      <c r="CP7" s="18">
        <v>1045381</v>
      </c>
      <c r="CQ7" s="25">
        <v>477677</v>
      </c>
      <c r="CR7" s="49">
        <v>397092</v>
      </c>
      <c r="CS7" s="16">
        <v>4552</v>
      </c>
      <c r="CT7" s="46">
        <v>44078</v>
      </c>
      <c r="CU7" s="16">
        <v>14914</v>
      </c>
      <c r="CV7" s="43">
        <f t="shared" ref="CV7:CV18" si="13">SUM(CQ7:CU7)</f>
        <v>938313</v>
      </c>
      <c r="CW7" s="18">
        <v>1085000</v>
      </c>
      <c r="CX7" s="25">
        <v>514911</v>
      </c>
      <c r="CY7" s="49">
        <v>419405</v>
      </c>
      <c r="CZ7" s="16">
        <v>2877</v>
      </c>
      <c r="DA7" s="46">
        <v>71190</v>
      </c>
      <c r="DB7" s="16">
        <v>14649</v>
      </c>
      <c r="DC7" s="43">
        <f t="shared" ref="DC7:DC18" si="14">SUM(CX7:DB7)</f>
        <v>1023032</v>
      </c>
      <c r="DD7" s="18">
        <v>1114800</v>
      </c>
      <c r="DE7" s="25">
        <v>525447</v>
      </c>
      <c r="DF7" s="49">
        <v>441120</v>
      </c>
      <c r="DG7" s="16">
        <v>3526</v>
      </c>
      <c r="DH7" s="46">
        <v>76154</v>
      </c>
      <c r="DI7" s="16">
        <v>30096</v>
      </c>
      <c r="DJ7" s="43">
        <f t="shared" ref="DJ7:DJ18" si="15">SUM(DE7:DI7)</f>
        <v>1076343</v>
      </c>
      <c r="DK7" s="18">
        <v>1107245</v>
      </c>
      <c r="DL7" s="25">
        <v>535209</v>
      </c>
      <c r="DM7" s="49">
        <v>453109</v>
      </c>
      <c r="DN7" s="49">
        <v>5505</v>
      </c>
      <c r="DO7" s="17">
        <v>85057</v>
      </c>
      <c r="DP7" s="49">
        <v>16096</v>
      </c>
      <c r="DQ7" s="15">
        <f t="shared" ref="DQ7:DQ18" si="16">SUM(DL7:DP7)</f>
        <v>1094976</v>
      </c>
      <c r="DR7" s="53">
        <v>1163692</v>
      </c>
    </row>
    <row r="8" spans="2:127" ht="15" customHeight="1" x14ac:dyDescent="0.2">
      <c r="B8" s="7" t="s">
        <v>7</v>
      </c>
      <c r="C8" s="23">
        <v>370060</v>
      </c>
      <c r="D8" s="37">
        <v>229807</v>
      </c>
      <c r="E8" s="14">
        <v>41694</v>
      </c>
      <c r="F8" s="37">
        <v>29483</v>
      </c>
      <c r="G8" s="15">
        <f t="shared" si="0"/>
        <v>671044</v>
      </c>
      <c r="H8" s="52">
        <v>662300</v>
      </c>
      <c r="I8" s="23">
        <v>377462</v>
      </c>
      <c r="J8" s="37">
        <v>248266</v>
      </c>
      <c r="K8" s="14">
        <v>6735</v>
      </c>
      <c r="L8" s="37">
        <v>29075</v>
      </c>
      <c r="M8" s="15">
        <f>SUM(I8:L8)</f>
        <v>661538</v>
      </c>
      <c r="N8" s="51" t="s">
        <v>24</v>
      </c>
      <c r="O8" s="23">
        <v>383644</v>
      </c>
      <c r="P8" s="37">
        <v>275923</v>
      </c>
      <c r="Q8" s="14">
        <v>6877</v>
      </c>
      <c r="R8" s="37">
        <v>29229</v>
      </c>
      <c r="S8" s="15">
        <f>SUM(O8:R8)</f>
        <v>695673</v>
      </c>
      <c r="T8" s="52">
        <v>692000</v>
      </c>
      <c r="U8" s="23">
        <v>360350</v>
      </c>
      <c r="V8" s="37">
        <v>271027</v>
      </c>
      <c r="W8" s="14">
        <v>8292</v>
      </c>
      <c r="X8" s="37">
        <v>29541</v>
      </c>
      <c r="Y8" s="15">
        <f t="shared" si="1"/>
        <v>669210</v>
      </c>
      <c r="Z8" s="52">
        <v>726000</v>
      </c>
      <c r="AA8" s="23">
        <v>379363</v>
      </c>
      <c r="AB8" s="37">
        <v>314681</v>
      </c>
      <c r="AC8" s="14">
        <v>6443</v>
      </c>
      <c r="AD8" s="37">
        <v>30948</v>
      </c>
      <c r="AE8" s="15">
        <f t="shared" si="2"/>
        <v>731435</v>
      </c>
      <c r="AF8" s="52">
        <v>803200</v>
      </c>
      <c r="AG8" s="23">
        <v>407370</v>
      </c>
      <c r="AH8" s="37">
        <v>333498</v>
      </c>
      <c r="AI8" s="14">
        <v>7055</v>
      </c>
      <c r="AJ8" s="37">
        <v>33429</v>
      </c>
      <c r="AK8" s="15">
        <f t="shared" si="3"/>
        <v>781352</v>
      </c>
      <c r="AL8" s="52">
        <v>818000</v>
      </c>
      <c r="AM8" s="23">
        <v>406928</v>
      </c>
      <c r="AN8" s="37">
        <v>341445</v>
      </c>
      <c r="AO8" s="14">
        <v>4982</v>
      </c>
      <c r="AP8" s="37">
        <v>31799</v>
      </c>
      <c r="AQ8" s="15">
        <f t="shared" si="4"/>
        <v>785154</v>
      </c>
      <c r="AR8" s="52">
        <v>839600</v>
      </c>
      <c r="AS8" s="23">
        <v>405959</v>
      </c>
      <c r="AT8" s="37">
        <v>418896</v>
      </c>
      <c r="AU8" s="14">
        <v>5947</v>
      </c>
      <c r="AV8" s="37">
        <v>31836</v>
      </c>
      <c r="AW8" s="15">
        <f t="shared" si="5"/>
        <v>862638</v>
      </c>
      <c r="AX8" s="52">
        <v>865060</v>
      </c>
      <c r="AY8" s="23">
        <v>427605</v>
      </c>
      <c r="AZ8" s="37">
        <v>377922</v>
      </c>
      <c r="BA8" s="14">
        <v>5138</v>
      </c>
      <c r="BB8" s="37">
        <v>33362</v>
      </c>
      <c r="BC8" s="15">
        <f t="shared" si="6"/>
        <v>844027</v>
      </c>
      <c r="BD8" s="52">
        <v>912757</v>
      </c>
      <c r="BE8" s="23">
        <v>462559</v>
      </c>
      <c r="BF8" s="37">
        <v>389633</v>
      </c>
      <c r="BG8" s="14">
        <v>5337</v>
      </c>
      <c r="BH8" s="37">
        <v>32869</v>
      </c>
      <c r="BI8" s="15">
        <f t="shared" si="7"/>
        <v>890398</v>
      </c>
      <c r="BJ8" s="52">
        <v>878318</v>
      </c>
      <c r="BK8" s="23">
        <v>425683</v>
      </c>
      <c r="BL8" s="37">
        <v>388802</v>
      </c>
      <c r="BM8" s="14">
        <v>5106</v>
      </c>
      <c r="BN8" s="37">
        <v>33906</v>
      </c>
      <c r="BO8" s="15">
        <f t="shared" si="8"/>
        <v>853497</v>
      </c>
      <c r="BP8" s="52">
        <v>970400</v>
      </c>
      <c r="BQ8" s="23">
        <v>445926</v>
      </c>
      <c r="BR8" s="37">
        <v>372729</v>
      </c>
      <c r="BS8" s="14">
        <v>5644</v>
      </c>
      <c r="BT8" s="37">
        <v>32719</v>
      </c>
      <c r="BU8" s="15">
        <f t="shared" si="9"/>
        <v>857018</v>
      </c>
      <c r="BV8" s="52">
        <v>863933</v>
      </c>
      <c r="BW8" s="23">
        <v>448396</v>
      </c>
      <c r="BX8" s="37">
        <v>362398</v>
      </c>
      <c r="BY8" s="14">
        <v>7029</v>
      </c>
      <c r="BZ8" s="37">
        <v>34951</v>
      </c>
      <c r="CA8" s="15">
        <f t="shared" si="10"/>
        <v>852774</v>
      </c>
      <c r="CB8" s="52">
        <v>913719</v>
      </c>
      <c r="CC8" s="25">
        <v>475002</v>
      </c>
      <c r="CD8" s="49">
        <v>386674</v>
      </c>
      <c r="CE8" s="16">
        <v>6482</v>
      </c>
      <c r="CF8" s="46">
        <v>49450</v>
      </c>
      <c r="CG8" s="16">
        <v>13859</v>
      </c>
      <c r="CH8" s="43">
        <f t="shared" si="11"/>
        <v>931467</v>
      </c>
      <c r="CI8" s="18">
        <v>922281</v>
      </c>
      <c r="CJ8" s="25">
        <v>453134</v>
      </c>
      <c r="CK8" s="49">
        <v>364383</v>
      </c>
      <c r="CL8" s="16">
        <v>718</v>
      </c>
      <c r="CM8" s="46">
        <v>42538</v>
      </c>
      <c r="CN8" s="16">
        <v>13050</v>
      </c>
      <c r="CO8" s="43">
        <f t="shared" si="12"/>
        <v>873823</v>
      </c>
      <c r="CP8" s="18">
        <v>956605</v>
      </c>
      <c r="CQ8" s="25">
        <v>467671</v>
      </c>
      <c r="CR8" s="49">
        <v>405231</v>
      </c>
      <c r="CS8" s="16">
        <v>3349</v>
      </c>
      <c r="CT8" s="46">
        <v>47576</v>
      </c>
      <c r="CU8" s="16">
        <v>13822</v>
      </c>
      <c r="CV8" s="43">
        <f t="shared" si="13"/>
        <v>937649</v>
      </c>
      <c r="CW8" s="18">
        <v>967378</v>
      </c>
      <c r="CX8" s="25">
        <v>496092</v>
      </c>
      <c r="CY8" s="49">
        <v>422056</v>
      </c>
      <c r="CZ8" s="16">
        <v>2720</v>
      </c>
      <c r="DA8" s="46">
        <v>71847</v>
      </c>
      <c r="DB8" s="16">
        <v>13423</v>
      </c>
      <c r="DC8" s="43">
        <f t="shared" si="14"/>
        <v>1006138</v>
      </c>
      <c r="DD8" s="18">
        <v>1045000</v>
      </c>
      <c r="DE8" s="25">
        <v>561628</v>
      </c>
      <c r="DF8" s="49">
        <v>426641</v>
      </c>
      <c r="DG8" s="16">
        <v>5683</v>
      </c>
      <c r="DH8" s="46">
        <v>60993</v>
      </c>
      <c r="DI8" s="16">
        <v>369</v>
      </c>
      <c r="DJ8" s="43">
        <f t="shared" si="15"/>
        <v>1055314</v>
      </c>
      <c r="DK8" s="18">
        <v>912354</v>
      </c>
      <c r="DL8" s="25">
        <v>459670</v>
      </c>
      <c r="DM8" s="49">
        <v>398715</v>
      </c>
      <c r="DN8" s="49">
        <v>5199</v>
      </c>
      <c r="DO8" s="17">
        <v>70049</v>
      </c>
      <c r="DP8" s="49">
        <v>14922</v>
      </c>
      <c r="DQ8" s="15">
        <f t="shared" si="16"/>
        <v>948555</v>
      </c>
      <c r="DR8" s="53">
        <v>1016724</v>
      </c>
    </row>
    <row r="9" spans="2:127" ht="15" customHeight="1" x14ac:dyDescent="0.2">
      <c r="B9" s="7" t="s">
        <v>8</v>
      </c>
      <c r="C9" s="23">
        <v>362715</v>
      </c>
      <c r="D9" s="37">
        <v>214746</v>
      </c>
      <c r="E9" s="14">
        <v>38363</v>
      </c>
      <c r="F9" s="37">
        <v>31491</v>
      </c>
      <c r="G9" s="15">
        <f t="shared" si="0"/>
        <v>647315</v>
      </c>
      <c r="H9" s="52">
        <v>709930</v>
      </c>
      <c r="I9" s="23">
        <v>352027</v>
      </c>
      <c r="J9" s="37">
        <v>239516</v>
      </c>
      <c r="K9" s="14">
        <v>6549</v>
      </c>
      <c r="L9" s="37">
        <v>32189</v>
      </c>
      <c r="M9" s="15">
        <f>SUM(I9:L9)</f>
        <v>630281</v>
      </c>
      <c r="N9" s="51" t="s">
        <v>24</v>
      </c>
      <c r="O9" s="23">
        <v>362605</v>
      </c>
      <c r="P9" s="37">
        <v>257167</v>
      </c>
      <c r="Q9" s="14">
        <v>7392</v>
      </c>
      <c r="R9" s="37">
        <v>32376</v>
      </c>
      <c r="S9" s="15">
        <f>SUM(O9:R9)</f>
        <v>659540</v>
      </c>
      <c r="T9" s="52">
        <v>779200</v>
      </c>
      <c r="U9" s="23">
        <v>369808</v>
      </c>
      <c r="V9" s="37">
        <v>308552</v>
      </c>
      <c r="W9" s="14">
        <v>7811</v>
      </c>
      <c r="X9" s="37">
        <v>33186</v>
      </c>
      <c r="Y9" s="15">
        <f t="shared" si="1"/>
        <v>719357</v>
      </c>
      <c r="Z9" s="52">
        <v>812520</v>
      </c>
      <c r="AA9" s="23">
        <v>423204</v>
      </c>
      <c r="AB9" s="37">
        <v>355027</v>
      </c>
      <c r="AC9" s="14">
        <v>7367</v>
      </c>
      <c r="AD9" s="37">
        <v>33088</v>
      </c>
      <c r="AE9" s="15">
        <f t="shared" si="2"/>
        <v>818686</v>
      </c>
      <c r="AF9" s="52">
        <v>882800</v>
      </c>
      <c r="AG9" s="23">
        <v>405284</v>
      </c>
      <c r="AH9" s="37">
        <v>335174</v>
      </c>
      <c r="AI9" s="14">
        <v>6698</v>
      </c>
      <c r="AJ9" s="37">
        <v>37055</v>
      </c>
      <c r="AK9" s="15">
        <f t="shared" si="3"/>
        <v>784211</v>
      </c>
      <c r="AL9" s="52">
        <v>945200</v>
      </c>
      <c r="AM9" s="23">
        <v>390330</v>
      </c>
      <c r="AN9" s="37">
        <v>368704</v>
      </c>
      <c r="AO9" s="14">
        <v>4952</v>
      </c>
      <c r="AP9" s="37">
        <v>35789</v>
      </c>
      <c r="AQ9" s="15">
        <f t="shared" si="4"/>
        <v>799775</v>
      </c>
      <c r="AR9" s="52">
        <v>953200</v>
      </c>
      <c r="AS9" s="23">
        <v>391966</v>
      </c>
      <c r="AT9" s="37">
        <v>391756</v>
      </c>
      <c r="AU9" s="14">
        <v>5259</v>
      </c>
      <c r="AV9" s="37">
        <v>35041</v>
      </c>
      <c r="AW9" s="15">
        <f t="shared" si="5"/>
        <v>824022</v>
      </c>
      <c r="AX9" s="52">
        <v>958026</v>
      </c>
      <c r="AY9" s="23">
        <v>418944</v>
      </c>
      <c r="AZ9" s="37">
        <v>383948</v>
      </c>
      <c r="BA9" s="14">
        <v>5599</v>
      </c>
      <c r="BB9" s="37">
        <v>36856</v>
      </c>
      <c r="BC9" s="15">
        <f t="shared" si="6"/>
        <v>845347</v>
      </c>
      <c r="BD9" s="52">
        <v>966543</v>
      </c>
      <c r="BE9" s="23">
        <v>408560</v>
      </c>
      <c r="BF9" s="37">
        <v>371503</v>
      </c>
      <c r="BG9" s="14">
        <v>4357</v>
      </c>
      <c r="BH9" s="37">
        <v>35849</v>
      </c>
      <c r="BI9" s="15">
        <f t="shared" si="7"/>
        <v>820269</v>
      </c>
      <c r="BJ9" s="52">
        <v>953783</v>
      </c>
      <c r="BK9" s="23">
        <v>450507</v>
      </c>
      <c r="BL9" s="37">
        <v>392492</v>
      </c>
      <c r="BM9" s="14">
        <v>4878</v>
      </c>
      <c r="BN9" s="37">
        <v>36264</v>
      </c>
      <c r="BO9" s="15">
        <f t="shared" si="8"/>
        <v>884141</v>
      </c>
      <c r="BP9" s="52">
        <v>1099981</v>
      </c>
      <c r="BQ9" s="23">
        <v>443635</v>
      </c>
      <c r="BR9" s="37">
        <v>373679</v>
      </c>
      <c r="BS9" s="14">
        <v>5162</v>
      </c>
      <c r="BT9" s="37">
        <v>36120</v>
      </c>
      <c r="BU9" s="15">
        <f t="shared" si="9"/>
        <v>858596</v>
      </c>
      <c r="BV9" s="52">
        <v>962265</v>
      </c>
      <c r="BW9" s="23">
        <v>430135</v>
      </c>
      <c r="BX9" s="37">
        <v>331815</v>
      </c>
      <c r="BY9" s="14">
        <v>5586</v>
      </c>
      <c r="BZ9" s="37">
        <v>37011</v>
      </c>
      <c r="CA9" s="15">
        <f t="shared" si="10"/>
        <v>804547</v>
      </c>
      <c r="CB9" s="52">
        <v>984723</v>
      </c>
      <c r="CC9" s="23">
        <v>447664</v>
      </c>
      <c r="CD9" s="37">
        <v>361983</v>
      </c>
      <c r="CE9" s="14">
        <v>449</v>
      </c>
      <c r="CF9" s="37">
        <v>50119</v>
      </c>
      <c r="CG9" s="14">
        <v>14830</v>
      </c>
      <c r="CH9" s="43">
        <f t="shared" si="11"/>
        <v>875045</v>
      </c>
      <c r="CI9" s="18">
        <v>1025914</v>
      </c>
      <c r="CJ9" s="23">
        <f>289840+138855</f>
        <v>428695</v>
      </c>
      <c r="CK9" s="37">
        <f>287059+64717</f>
        <v>351776</v>
      </c>
      <c r="CL9" s="14">
        <v>709</v>
      </c>
      <c r="CM9" s="37">
        <f>1687+48148</f>
        <v>49835</v>
      </c>
      <c r="CN9" s="14">
        <v>14867</v>
      </c>
      <c r="CO9" s="43">
        <f t="shared" si="12"/>
        <v>845882</v>
      </c>
      <c r="CP9" s="18">
        <v>1063159</v>
      </c>
      <c r="CQ9" s="23">
        <v>472388</v>
      </c>
      <c r="CR9" s="37">
        <v>408082</v>
      </c>
      <c r="CS9" s="14">
        <v>2446</v>
      </c>
      <c r="CT9" s="37">
        <v>48159</v>
      </c>
      <c r="CU9" s="14">
        <v>15065</v>
      </c>
      <c r="CV9" s="43">
        <f t="shared" si="13"/>
        <v>946140</v>
      </c>
      <c r="CW9" s="18">
        <v>1078796</v>
      </c>
      <c r="CX9" s="23">
        <v>471157</v>
      </c>
      <c r="CY9" s="37">
        <v>397637</v>
      </c>
      <c r="CZ9" s="14">
        <v>3057</v>
      </c>
      <c r="DA9" s="37">
        <v>79103</v>
      </c>
      <c r="DB9" s="14">
        <v>14459</v>
      </c>
      <c r="DC9" s="43">
        <f t="shared" si="14"/>
        <v>965413</v>
      </c>
      <c r="DD9" s="18">
        <v>1136600</v>
      </c>
      <c r="DE9" s="23">
        <v>342270</v>
      </c>
      <c r="DF9" s="37">
        <v>363355</v>
      </c>
      <c r="DG9" s="14">
        <v>6539</v>
      </c>
      <c r="DH9" s="37">
        <v>59981</v>
      </c>
      <c r="DI9" s="14">
        <v>16222</v>
      </c>
      <c r="DJ9" s="43">
        <f t="shared" si="15"/>
        <v>788367</v>
      </c>
      <c r="DK9" s="18">
        <v>1153047</v>
      </c>
      <c r="DL9" s="23">
        <v>469950</v>
      </c>
      <c r="DM9" s="37">
        <v>409209</v>
      </c>
      <c r="DN9" s="37">
        <v>4925</v>
      </c>
      <c r="DO9" s="14">
        <v>83873</v>
      </c>
      <c r="DP9" s="37">
        <v>16026</v>
      </c>
      <c r="DQ9" s="15">
        <f t="shared" si="16"/>
        <v>983983</v>
      </c>
      <c r="DR9" s="53">
        <v>1294943</v>
      </c>
    </row>
    <row r="10" spans="2:127" ht="15" customHeight="1" x14ac:dyDescent="0.2">
      <c r="B10" s="7" t="s">
        <v>9</v>
      </c>
      <c r="C10" s="23">
        <v>362385</v>
      </c>
      <c r="D10" s="37">
        <v>226296</v>
      </c>
      <c r="E10" s="14">
        <v>35889</v>
      </c>
      <c r="F10" s="37">
        <v>30479</v>
      </c>
      <c r="G10" s="15">
        <f t="shared" si="0"/>
        <v>655049</v>
      </c>
      <c r="H10" s="52">
        <v>684870</v>
      </c>
      <c r="I10" s="23">
        <v>417942</v>
      </c>
      <c r="J10" s="37">
        <v>298340</v>
      </c>
      <c r="K10" s="14">
        <v>8154</v>
      </c>
      <c r="L10" s="37">
        <v>31275</v>
      </c>
      <c r="M10" s="15">
        <f>SUM(I10:L10)</f>
        <v>755711</v>
      </c>
      <c r="N10" s="51" t="s">
        <v>24</v>
      </c>
      <c r="O10" s="23">
        <v>409162</v>
      </c>
      <c r="P10" s="37">
        <v>301870</v>
      </c>
      <c r="Q10" s="14">
        <v>8963</v>
      </c>
      <c r="R10" s="37">
        <v>31333</v>
      </c>
      <c r="S10" s="15">
        <f>SUM(O10:R10)</f>
        <v>751328</v>
      </c>
      <c r="T10" s="52">
        <v>766400</v>
      </c>
      <c r="U10" s="23">
        <v>364133</v>
      </c>
      <c r="V10" s="37">
        <v>322339</v>
      </c>
      <c r="W10" s="14">
        <v>7765</v>
      </c>
      <c r="X10" s="37">
        <v>31890</v>
      </c>
      <c r="Y10" s="15">
        <f t="shared" si="1"/>
        <v>726127</v>
      </c>
      <c r="Z10" s="52">
        <v>789200</v>
      </c>
      <c r="AA10" s="23">
        <v>411353</v>
      </c>
      <c r="AB10" s="37">
        <v>370784</v>
      </c>
      <c r="AC10" s="14">
        <v>7888</v>
      </c>
      <c r="AD10" s="37">
        <v>32030</v>
      </c>
      <c r="AE10" s="15">
        <f t="shared" si="2"/>
        <v>822055</v>
      </c>
      <c r="AF10" s="52">
        <v>874400</v>
      </c>
      <c r="AG10" s="23">
        <v>427957</v>
      </c>
      <c r="AH10" s="37">
        <v>396111</v>
      </c>
      <c r="AI10" s="14">
        <v>7074</v>
      </c>
      <c r="AJ10" s="37">
        <v>36515</v>
      </c>
      <c r="AK10" s="15">
        <f t="shared" si="3"/>
        <v>867657</v>
      </c>
      <c r="AL10" s="52">
        <v>938400</v>
      </c>
      <c r="AM10" s="23">
        <v>430301</v>
      </c>
      <c r="AN10" s="37">
        <v>407518</v>
      </c>
      <c r="AO10" s="14">
        <v>5669</v>
      </c>
      <c r="AP10" s="37">
        <v>33977</v>
      </c>
      <c r="AQ10" s="15">
        <f t="shared" si="4"/>
        <v>877465</v>
      </c>
      <c r="AR10" s="52">
        <v>922000</v>
      </c>
      <c r="AS10" s="23">
        <v>417126</v>
      </c>
      <c r="AT10" s="37">
        <v>423317</v>
      </c>
      <c r="AU10" s="14">
        <v>5092</v>
      </c>
      <c r="AV10" s="37">
        <v>34197</v>
      </c>
      <c r="AW10" s="15">
        <f t="shared" si="5"/>
        <v>879732</v>
      </c>
      <c r="AX10" s="52">
        <v>929284</v>
      </c>
      <c r="AY10" s="23">
        <v>454980</v>
      </c>
      <c r="AZ10" s="37">
        <v>419053</v>
      </c>
      <c r="BA10" s="14">
        <v>6243</v>
      </c>
      <c r="BB10" s="37">
        <v>35481</v>
      </c>
      <c r="BC10" s="15">
        <f t="shared" si="6"/>
        <v>915757</v>
      </c>
      <c r="BD10" s="52">
        <v>945853</v>
      </c>
      <c r="BE10" s="23">
        <v>444715</v>
      </c>
      <c r="BF10" s="37">
        <v>368070</v>
      </c>
      <c r="BG10" s="14">
        <v>4535</v>
      </c>
      <c r="BH10" s="37">
        <v>34837</v>
      </c>
      <c r="BI10" s="15">
        <f t="shared" si="7"/>
        <v>852157</v>
      </c>
      <c r="BJ10" s="52">
        <v>952503</v>
      </c>
      <c r="BK10" s="23">
        <v>464421</v>
      </c>
      <c r="BL10" s="37">
        <v>418570</v>
      </c>
      <c r="BM10" s="14">
        <v>4569</v>
      </c>
      <c r="BN10" s="37">
        <v>34124</v>
      </c>
      <c r="BO10" s="15">
        <f t="shared" si="8"/>
        <v>921684</v>
      </c>
      <c r="BP10" s="52">
        <v>1009236</v>
      </c>
      <c r="BQ10" s="23">
        <v>437372</v>
      </c>
      <c r="BR10" s="37">
        <v>393761</v>
      </c>
      <c r="BS10" s="14">
        <v>5475</v>
      </c>
      <c r="BT10" s="37">
        <v>34969</v>
      </c>
      <c r="BU10" s="15">
        <f t="shared" si="9"/>
        <v>871577</v>
      </c>
      <c r="BV10" s="52">
        <v>932797</v>
      </c>
      <c r="BW10" s="23">
        <v>371407</v>
      </c>
      <c r="BX10" s="37">
        <v>351086</v>
      </c>
      <c r="BY10" s="14">
        <v>4899</v>
      </c>
      <c r="BZ10" s="37">
        <v>35909</v>
      </c>
      <c r="CA10" s="15">
        <f t="shared" si="10"/>
        <v>763301</v>
      </c>
      <c r="CB10" s="52">
        <v>951608</v>
      </c>
      <c r="CC10" s="26">
        <v>461679</v>
      </c>
      <c r="CD10" s="47">
        <v>361061</v>
      </c>
      <c r="CE10" s="19">
        <v>490</v>
      </c>
      <c r="CF10" s="47">
        <v>44800</v>
      </c>
      <c r="CG10" s="19">
        <v>14494</v>
      </c>
      <c r="CH10" s="44">
        <f t="shared" si="11"/>
        <v>882524</v>
      </c>
      <c r="CI10" s="27">
        <v>974556</v>
      </c>
      <c r="CJ10" s="26">
        <f>330894+149293</f>
        <v>480187</v>
      </c>
      <c r="CK10" s="47">
        <f>330979+78045</f>
        <v>409024</v>
      </c>
      <c r="CL10" s="19">
        <v>554</v>
      </c>
      <c r="CM10" s="47">
        <f>2040+51592</f>
        <v>53632</v>
      </c>
      <c r="CN10" s="19">
        <v>14813</v>
      </c>
      <c r="CO10" s="44">
        <f t="shared" si="12"/>
        <v>958210</v>
      </c>
      <c r="CP10" s="27">
        <v>1020941</v>
      </c>
      <c r="CQ10" s="26">
        <v>448748</v>
      </c>
      <c r="CR10" s="47">
        <v>387799</v>
      </c>
      <c r="CS10" s="19">
        <v>2485</v>
      </c>
      <c r="CT10" s="47">
        <v>46399</v>
      </c>
      <c r="CU10" s="19">
        <v>14931</v>
      </c>
      <c r="CV10" s="44">
        <f t="shared" si="13"/>
        <v>900362</v>
      </c>
      <c r="CW10" s="27">
        <v>1008984</v>
      </c>
      <c r="CX10" s="26">
        <v>487777</v>
      </c>
      <c r="CY10" s="47">
        <v>427851</v>
      </c>
      <c r="CZ10" s="19">
        <v>7036</v>
      </c>
      <c r="DA10" s="47">
        <v>75003</v>
      </c>
      <c r="DB10" s="19">
        <v>13827</v>
      </c>
      <c r="DC10" s="44">
        <f t="shared" si="14"/>
        <v>1011494</v>
      </c>
      <c r="DD10" s="27">
        <v>1131200</v>
      </c>
      <c r="DE10" s="26">
        <v>502798</v>
      </c>
      <c r="DF10" s="47">
        <v>418863</v>
      </c>
      <c r="DG10" s="19">
        <v>8755</v>
      </c>
      <c r="DH10" s="47">
        <v>77599</v>
      </c>
      <c r="DI10" s="19">
        <v>14810</v>
      </c>
      <c r="DJ10" s="44">
        <f t="shared" si="15"/>
        <v>1022825</v>
      </c>
      <c r="DK10" s="27">
        <v>1074173</v>
      </c>
      <c r="DL10" s="26">
        <v>514669</v>
      </c>
      <c r="DM10" s="47">
        <v>461706</v>
      </c>
      <c r="DN10" s="47">
        <v>4593</v>
      </c>
      <c r="DO10" s="19">
        <v>106423</v>
      </c>
      <c r="DP10" s="47">
        <v>15723</v>
      </c>
      <c r="DQ10" s="20">
        <f t="shared" si="16"/>
        <v>1103114</v>
      </c>
      <c r="DR10" s="53">
        <v>1177209</v>
      </c>
    </row>
    <row r="11" spans="2:127" ht="15" customHeight="1" x14ac:dyDescent="0.2">
      <c r="B11" s="7" t="s">
        <v>10</v>
      </c>
      <c r="C11" s="23">
        <v>359597</v>
      </c>
      <c r="D11" s="37">
        <v>239604</v>
      </c>
      <c r="E11" s="14">
        <v>41842</v>
      </c>
      <c r="F11" s="37">
        <v>31494</v>
      </c>
      <c r="G11" s="15">
        <f t="shared" si="0"/>
        <v>672537</v>
      </c>
      <c r="H11" s="52">
        <v>753730</v>
      </c>
      <c r="I11" s="23">
        <v>330560</v>
      </c>
      <c r="J11" s="37">
        <v>250741</v>
      </c>
      <c r="K11" s="14">
        <v>6103</v>
      </c>
      <c r="L11" s="37">
        <v>32292</v>
      </c>
      <c r="M11" s="15">
        <f>SUM(I11:L11)</f>
        <v>619696</v>
      </c>
      <c r="N11" s="51" t="s">
        <v>24</v>
      </c>
      <c r="O11" s="23">
        <v>388501</v>
      </c>
      <c r="P11" s="37">
        <v>308941</v>
      </c>
      <c r="Q11" s="14">
        <v>8124</v>
      </c>
      <c r="R11" s="37">
        <v>32377</v>
      </c>
      <c r="S11" s="15">
        <f>SUM(O11:R11)</f>
        <v>737943</v>
      </c>
      <c r="T11" s="52">
        <v>806400</v>
      </c>
      <c r="U11" s="23">
        <v>373882</v>
      </c>
      <c r="V11" s="37">
        <v>346000</v>
      </c>
      <c r="W11" s="14">
        <v>7471</v>
      </c>
      <c r="X11" s="37">
        <v>32951</v>
      </c>
      <c r="Y11" s="15">
        <f t="shared" si="1"/>
        <v>760304</v>
      </c>
      <c r="Z11" s="52">
        <v>825600</v>
      </c>
      <c r="AA11" s="23">
        <v>403596</v>
      </c>
      <c r="AB11" s="37">
        <v>361385</v>
      </c>
      <c r="AC11" s="14">
        <v>6709</v>
      </c>
      <c r="AD11" s="37">
        <v>33098</v>
      </c>
      <c r="AE11" s="15">
        <f t="shared" si="2"/>
        <v>804788</v>
      </c>
      <c r="AF11" s="52">
        <v>880400</v>
      </c>
      <c r="AG11" s="23">
        <v>451095</v>
      </c>
      <c r="AH11" s="37">
        <v>403709</v>
      </c>
      <c r="AI11" s="14">
        <v>6916</v>
      </c>
      <c r="AJ11" s="37">
        <v>35309</v>
      </c>
      <c r="AK11" s="15">
        <f t="shared" si="3"/>
        <v>897029</v>
      </c>
      <c r="AL11" s="52">
        <v>981600</v>
      </c>
      <c r="AM11" s="23">
        <v>406144</v>
      </c>
      <c r="AN11" s="37">
        <v>398441</v>
      </c>
      <c r="AO11" s="14">
        <v>5242</v>
      </c>
      <c r="AP11" s="37">
        <v>35474</v>
      </c>
      <c r="AQ11" s="15">
        <f t="shared" si="4"/>
        <v>845301</v>
      </c>
      <c r="AR11" s="52">
        <v>971200</v>
      </c>
      <c r="AS11" s="23">
        <v>409033</v>
      </c>
      <c r="AT11" s="37">
        <v>445855</v>
      </c>
      <c r="AU11" s="14">
        <v>5050</v>
      </c>
      <c r="AV11" s="37">
        <v>35109</v>
      </c>
      <c r="AW11" s="15">
        <f t="shared" si="5"/>
        <v>895047</v>
      </c>
      <c r="AX11" s="52">
        <v>984286</v>
      </c>
      <c r="AY11" s="23">
        <v>432319</v>
      </c>
      <c r="AZ11" s="37">
        <v>403886</v>
      </c>
      <c r="BA11" s="14">
        <v>5336</v>
      </c>
      <c r="BB11" s="37">
        <v>36009</v>
      </c>
      <c r="BC11" s="15">
        <f t="shared" si="6"/>
        <v>877550</v>
      </c>
      <c r="BD11" s="52">
        <v>976788</v>
      </c>
      <c r="BE11" s="23">
        <v>437604</v>
      </c>
      <c r="BF11" s="37">
        <v>397553</v>
      </c>
      <c r="BG11" s="14">
        <v>4413</v>
      </c>
      <c r="BH11" s="37">
        <v>35958</v>
      </c>
      <c r="BI11" s="15">
        <f t="shared" si="7"/>
        <v>875528</v>
      </c>
      <c r="BJ11" s="52">
        <v>991443</v>
      </c>
      <c r="BK11" s="23">
        <v>425217</v>
      </c>
      <c r="BL11" s="37">
        <v>401418</v>
      </c>
      <c r="BM11" s="14">
        <v>4284</v>
      </c>
      <c r="BN11" s="37">
        <v>35875</v>
      </c>
      <c r="BO11" s="15">
        <f t="shared" si="8"/>
        <v>866794</v>
      </c>
      <c r="BP11" s="52">
        <v>1029202</v>
      </c>
      <c r="BQ11" s="23">
        <v>437819</v>
      </c>
      <c r="BR11" s="37">
        <v>355201</v>
      </c>
      <c r="BS11" s="14">
        <v>5208</v>
      </c>
      <c r="BT11" s="37">
        <v>36162</v>
      </c>
      <c r="BU11" s="15">
        <f t="shared" si="9"/>
        <v>834390</v>
      </c>
      <c r="BV11" s="52">
        <v>978535</v>
      </c>
      <c r="BW11" s="23">
        <v>441866</v>
      </c>
      <c r="BX11" s="37">
        <v>413894</v>
      </c>
      <c r="BY11" s="14">
        <v>5247</v>
      </c>
      <c r="BZ11" s="37">
        <v>39065</v>
      </c>
      <c r="CA11" s="15">
        <f t="shared" si="10"/>
        <v>900072</v>
      </c>
      <c r="CB11" s="52">
        <v>994056</v>
      </c>
      <c r="CC11" s="26">
        <v>460163</v>
      </c>
      <c r="CD11" s="47">
        <v>393261</v>
      </c>
      <c r="CE11" s="19">
        <v>460</v>
      </c>
      <c r="CF11" s="47">
        <v>55247</v>
      </c>
      <c r="CG11" s="19">
        <v>15083</v>
      </c>
      <c r="CH11" s="44">
        <f t="shared" si="11"/>
        <v>924214</v>
      </c>
      <c r="CI11" s="27">
        <v>1039320</v>
      </c>
      <c r="CJ11" s="26">
        <f>303165+130247</f>
        <v>433412</v>
      </c>
      <c r="CK11" s="47">
        <f>288770+68042</f>
        <v>356812</v>
      </c>
      <c r="CL11" s="19">
        <v>728</v>
      </c>
      <c r="CM11" s="47">
        <f>1980+39495</f>
        <v>41475</v>
      </c>
      <c r="CN11" s="19">
        <v>15022</v>
      </c>
      <c r="CO11" s="44">
        <f t="shared" si="12"/>
        <v>847449</v>
      </c>
      <c r="CP11" s="27">
        <v>1027183</v>
      </c>
      <c r="CQ11" s="26">
        <v>430593</v>
      </c>
      <c r="CR11" s="47">
        <v>419856</v>
      </c>
      <c r="CS11" s="19">
        <v>2375</v>
      </c>
      <c r="CT11" s="47">
        <v>55678</v>
      </c>
      <c r="CU11" s="19">
        <v>14671</v>
      </c>
      <c r="CV11" s="44">
        <f t="shared" si="13"/>
        <v>923173</v>
      </c>
      <c r="CW11" s="27">
        <v>1074777</v>
      </c>
      <c r="CX11" s="26">
        <v>466698</v>
      </c>
      <c r="CY11" s="47">
        <v>438631</v>
      </c>
      <c r="CZ11" s="19">
        <v>16873</v>
      </c>
      <c r="DA11" s="47">
        <v>76425</v>
      </c>
      <c r="DB11" s="19">
        <v>14295</v>
      </c>
      <c r="DC11" s="44">
        <f t="shared" si="14"/>
        <v>1012922</v>
      </c>
      <c r="DD11" s="27">
        <v>1154000</v>
      </c>
      <c r="DE11" s="26">
        <v>470973</v>
      </c>
      <c r="DF11" s="47">
        <v>424916</v>
      </c>
      <c r="DG11" s="19">
        <v>10583</v>
      </c>
      <c r="DH11" s="47">
        <v>66184</v>
      </c>
      <c r="DI11" s="19">
        <v>14975</v>
      </c>
      <c r="DJ11" s="44">
        <f t="shared" si="15"/>
        <v>987631</v>
      </c>
      <c r="DK11" s="27">
        <v>1162522</v>
      </c>
      <c r="DL11" s="26">
        <v>471916</v>
      </c>
      <c r="DM11" s="47">
        <v>455772</v>
      </c>
      <c r="DN11" s="47">
        <v>4412</v>
      </c>
      <c r="DO11" s="19">
        <v>90067</v>
      </c>
      <c r="DP11" s="47">
        <v>16350</v>
      </c>
      <c r="DQ11" s="20">
        <f t="shared" si="16"/>
        <v>1038517</v>
      </c>
      <c r="DR11" s="53">
        <v>1171918</v>
      </c>
    </row>
    <row r="12" spans="2:127" ht="15" customHeight="1" x14ac:dyDescent="0.2">
      <c r="B12" s="7" t="s">
        <v>11</v>
      </c>
      <c r="C12" s="23">
        <v>394387</v>
      </c>
      <c r="D12" s="37">
        <v>268103</v>
      </c>
      <c r="E12" s="14">
        <v>40963</v>
      </c>
      <c r="F12" s="37">
        <v>30479</v>
      </c>
      <c r="G12" s="15">
        <f t="shared" si="0"/>
        <v>733932</v>
      </c>
      <c r="H12" s="52">
        <v>723340</v>
      </c>
      <c r="I12" s="23">
        <v>399681</v>
      </c>
      <c r="J12" s="37">
        <v>310836</v>
      </c>
      <c r="K12" s="14">
        <v>7757</v>
      </c>
      <c r="L12" s="37">
        <v>31272</v>
      </c>
      <c r="M12" s="15">
        <f t="shared" ref="M12:M18" si="17">SUM(I12:L12)</f>
        <v>749546</v>
      </c>
      <c r="N12" s="51" t="s">
        <v>24</v>
      </c>
      <c r="O12" s="23">
        <v>386560</v>
      </c>
      <c r="P12" s="37">
        <v>309221</v>
      </c>
      <c r="Q12" s="14">
        <v>7328</v>
      </c>
      <c r="R12" s="37">
        <v>31483</v>
      </c>
      <c r="S12" s="15">
        <f t="shared" ref="S12:S18" si="18">SUM(O12:R12)</f>
        <v>734592</v>
      </c>
      <c r="T12" s="52">
        <v>791200</v>
      </c>
      <c r="U12" s="23">
        <v>386567</v>
      </c>
      <c r="V12" s="37">
        <v>350480</v>
      </c>
      <c r="W12" s="14">
        <v>9417</v>
      </c>
      <c r="X12" s="37">
        <v>31905</v>
      </c>
      <c r="Y12" s="15">
        <f t="shared" si="1"/>
        <v>778369</v>
      </c>
      <c r="Z12" s="52">
        <v>795600</v>
      </c>
      <c r="AA12" s="23">
        <v>424981</v>
      </c>
      <c r="AB12" s="37">
        <v>388053</v>
      </c>
      <c r="AC12" s="14">
        <v>7390</v>
      </c>
      <c r="AD12" s="37">
        <v>32085</v>
      </c>
      <c r="AE12" s="15">
        <f t="shared" si="2"/>
        <v>852509</v>
      </c>
      <c r="AF12" s="52">
        <v>886000</v>
      </c>
      <c r="AG12" s="23">
        <v>446442</v>
      </c>
      <c r="AH12" s="37">
        <v>443736</v>
      </c>
      <c r="AI12" s="14">
        <v>7420</v>
      </c>
      <c r="AJ12" s="37">
        <v>33712</v>
      </c>
      <c r="AK12" s="15">
        <f t="shared" si="3"/>
        <v>931310</v>
      </c>
      <c r="AL12" s="52">
        <v>949200</v>
      </c>
      <c r="AM12" s="23">
        <v>449274</v>
      </c>
      <c r="AN12" s="37">
        <v>461712</v>
      </c>
      <c r="AO12" s="14">
        <v>8103</v>
      </c>
      <c r="AP12" s="37">
        <v>34381</v>
      </c>
      <c r="AQ12" s="15">
        <f t="shared" si="4"/>
        <v>953470</v>
      </c>
      <c r="AR12" s="52">
        <v>951200</v>
      </c>
      <c r="AS12" s="23">
        <v>419281</v>
      </c>
      <c r="AT12" s="37">
        <v>426358</v>
      </c>
      <c r="AU12" s="14">
        <v>5649</v>
      </c>
      <c r="AV12" s="37">
        <v>34002</v>
      </c>
      <c r="AW12" s="15">
        <f t="shared" si="5"/>
        <v>885290</v>
      </c>
      <c r="AX12" s="52">
        <v>904189</v>
      </c>
      <c r="AY12" s="23">
        <v>438653</v>
      </c>
      <c r="AZ12" s="37">
        <v>440157</v>
      </c>
      <c r="BA12" s="14">
        <v>6902</v>
      </c>
      <c r="BB12" s="37">
        <v>34248</v>
      </c>
      <c r="BC12" s="15">
        <f t="shared" si="6"/>
        <v>919960</v>
      </c>
      <c r="BD12" s="52">
        <v>973181</v>
      </c>
      <c r="BE12" s="23">
        <v>465328</v>
      </c>
      <c r="BF12" s="37">
        <v>449834</v>
      </c>
      <c r="BG12" s="14">
        <v>6445</v>
      </c>
      <c r="BH12" s="37">
        <v>34516</v>
      </c>
      <c r="BI12" s="15">
        <f t="shared" si="7"/>
        <v>956123</v>
      </c>
      <c r="BJ12" s="52">
        <v>983160</v>
      </c>
      <c r="BK12" s="23">
        <v>590878</v>
      </c>
      <c r="BL12" s="37">
        <v>385644</v>
      </c>
      <c r="BM12" s="14">
        <v>5842</v>
      </c>
      <c r="BN12" s="37">
        <v>35667</v>
      </c>
      <c r="BO12" s="15">
        <f t="shared" si="8"/>
        <v>1018031</v>
      </c>
      <c r="BP12" s="52">
        <v>1013422</v>
      </c>
      <c r="BQ12" s="23">
        <v>490416</v>
      </c>
      <c r="BR12" s="37">
        <v>446257</v>
      </c>
      <c r="BS12" s="14">
        <v>6941</v>
      </c>
      <c r="BT12" s="37">
        <v>36009</v>
      </c>
      <c r="BU12" s="15">
        <f t="shared" si="9"/>
        <v>979623</v>
      </c>
      <c r="BV12" s="52">
        <v>1003613</v>
      </c>
      <c r="BW12" s="23">
        <v>432316</v>
      </c>
      <c r="BX12" s="37">
        <v>407177</v>
      </c>
      <c r="BY12" s="14">
        <v>5566</v>
      </c>
      <c r="BZ12" s="37">
        <v>35863</v>
      </c>
      <c r="CA12" s="15">
        <f t="shared" si="10"/>
        <v>880922</v>
      </c>
      <c r="CB12" s="52">
        <v>1007374</v>
      </c>
      <c r="CC12" s="26">
        <v>478202</v>
      </c>
      <c r="CD12" s="47">
        <v>401946</v>
      </c>
      <c r="CE12" s="19">
        <v>510</v>
      </c>
      <c r="CF12" s="47">
        <v>50361</v>
      </c>
      <c r="CG12" s="19">
        <v>14447</v>
      </c>
      <c r="CH12" s="44">
        <f t="shared" si="11"/>
        <v>945466</v>
      </c>
      <c r="CI12" s="27">
        <v>998126</v>
      </c>
      <c r="CJ12" s="26">
        <v>459812</v>
      </c>
      <c r="CK12" s="47">
        <v>430178</v>
      </c>
      <c r="CL12" s="19">
        <v>765</v>
      </c>
      <c r="CM12" s="47">
        <v>53317</v>
      </c>
      <c r="CN12" s="19">
        <v>14722</v>
      </c>
      <c r="CO12" s="44">
        <f t="shared" si="12"/>
        <v>958794</v>
      </c>
      <c r="CP12" s="27">
        <v>1026230</v>
      </c>
      <c r="CQ12" s="26">
        <v>486912</v>
      </c>
      <c r="CR12" s="47">
        <v>474397</v>
      </c>
      <c r="CS12" s="19">
        <v>2518</v>
      </c>
      <c r="CT12" s="47">
        <v>64878</v>
      </c>
      <c r="CU12" s="19">
        <v>14905</v>
      </c>
      <c r="CV12" s="44">
        <f t="shared" si="13"/>
        <v>1043610</v>
      </c>
      <c r="CW12" s="27">
        <v>1064552</v>
      </c>
      <c r="CX12" s="26">
        <v>475933</v>
      </c>
      <c r="CY12" s="47">
        <v>438666</v>
      </c>
      <c r="CZ12" s="19">
        <v>20817</v>
      </c>
      <c r="DA12" s="47">
        <v>85802</v>
      </c>
      <c r="DB12" s="19">
        <v>13670</v>
      </c>
      <c r="DC12" s="44">
        <f t="shared" si="14"/>
        <v>1034888</v>
      </c>
      <c r="DD12" s="27">
        <v>1134200</v>
      </c>
      <c r="DE12" s="26">
        <v>480692</v>
      </c>
      <c r="DF12" s="47">
        <v>459791</v>
      </c>
      <c r="DG12" s="19">
        <v>8261</v>
      </c>
      <c r="DH12" s="47">
        <v>68944</v>
      </c>
      <c r="DI12" s="19">
        <v>15415</v>
      </c>
      <c r="DJ12" s="44">
        <f t="shared" si="15"/>
        <v>1033103</v>
      </c>
      <c r="DK12" s="27">
        <v>1125510</v>
      </c>
      <c r="DL12" s="26">
        <v>447484</v>
      </c>
      <c r="DM12" s="47">
        <v>450275</v>
      </c>
      <c r="DN12" s="47">
        <v>3457</v>
      </c>
      <c r="DO12" s="19">
        <v>78501</v>
      </c>
      <c r="DP12" s="47">
        <v>15582</v>
      </c>
      <c r="DQ12" s="20">
        <f t="shared" si="16"/>
        <v>995299</v>
      </c>
      <c r="DR12" s="53">
        <v>1173677</v>
      </c>
    </row>
    <row r="13" spans="2:127" ht="15" customHeight="1" x14ac:dyDescent="0.2">
      <c r="B13" s="7" t="s">
        <v>12</v>
      </c>
      <c r="C13" s="23">
        <v>357677</v>
      </c>
      <c r="D13" s="37">
        <v>257815</v>
      </c>
      <c r="E13" s="14">
        <v>27798</v>
      </c>
      <c r="F13" s="37">
        <v>31822</v>
      </c>
      <c r="G13" s="15">
        <f t="shared" si="0"/>
        <v>675112</v>
      </c>
      <c r="H13" s="52">
        <v>755210</v>
      </c>
      <c r="I13" s="23">
        <v>373400</v>
      </c>
      <c r="J13" s="37">
        <v>280119</v>
      </c>
      <c r="K13" s="14">
        <v>7843</v>
      </c>
      <c r="L13" s="37">
        <v>32309</v>
      </c>
      <c r="M13" s="15">
        <f t="shared" si="17"/>
        <v>693671</v>
      </c>
      <c r="N13" s="51" t="s">
        <v>24</v>
      </c>
      <c r="O13" s="23">
        <v>393617</v>
      </c>
      <c r="P13" s="37">
        <v>303391</v>
      </c>
      <c r="Q13" s="14">
        <v>7795</v>
      </c>
      <c r="R13" s="37">
        <v>32482</v>
      </c>
      <c r="S13" s="15">
        <f t="shared" si="18"/>
        <v>737285</v>
      </c>
      <c r="T13" s="52">
        <v>840000</v>
      </c>
      <c r="U13" s="23">
        <v>359561</v>
      </c>
      <c r="V13" s="37">
        <v>343546</v>
      </c>
      <c r="W13" s="14">
        <v>8373</v>
      </c>
      <c r="X13" s="37">
        <v>32968</v>
      </c>
      <c r="Y13" s="15">
        <f t="shared" si="1"/>
        <v>744448</v>
      </c>
      <c r="Z13" s="52">
        <v>801080</v>
      </c>
      <c r="AA13" s="23">
        <v>397697</v>
      </c>
      <c r="AB13" s="37">
        <v>366030</v>
      </c>
      <c r="AC13" s="14">
        <v>7529</v>
      </c>
      <c r="AD13" s="37">
        <v>33183</v>
      </c>
      <c r="AE13" s="15">
        <f t="shared" si="2"/>
        <v>804439</v>
      </c>
      <c r="AF13" s="52">
        <v>915600</v>
      </c>
      <c r="AG13" s="23">
        <v>421298</v>
      </c>
      <c r="AH13" s="37">
        <v>400730</v>
      </c>
      <c r="AI13" s="14">
        <v>6531</v>
      </c>
      <c r="AJ13" s="37">
        <v>35693</v>
      </c>
      <c r="AK13" s="15">
        <f t="shared" si="3"/>
        <v>864252</v>
      </c>
      <c r="AL13" s="52">
        <v>980400</v>
      </c>
      <c r="AM13" s="23">
        <v>414366</v>
      </c>
      <c r="AN13" s="37">
        <v>432441</v>
      </c>
      <c r="AO13" s="14">
        <v>7519</v>
      </c>
      <c r="AP13" s="37">
        <v>34992</v>
      </c>
      <c r="AQ13" s="15">
        <f t="shared" si="4"/>
        <v>889318</v>
      </c>
      <c r="AR13" s="52">
        <v>984734</v>
      </c>
      <c r="AS13" s="23">
        <v>375949</v>
      </c>
      <c r="AT13" s="37">
        <v>450834</v>
      </c>
      <c r="AU13" s="14">
        <v>4834</v>
      </c>
      <c r="AV13" s="37">
        <v>35533</v>
      </c>
      <c r="AW13" s="15">
        <f t="shared" si="5"/>
        <v>867150</v>
      </c>
      <c r="AX13" s="52">
        <v>1014932</v>
      </c>
      <c r="AY13" s="23">
        <v>433601</v>
      </c>
      <c r="AZ13" s="37">
        <v>428440</v>
      </c>
      <c r="BA13" s="14">
        <v>6316</v>
      </c>
      <c r="BB13" s="37">
        <v>35635</v>
      </c>
      <c r="BC13" s="15">
        <f t="shared" si="6"/>
        <v>903992</v>
      </c>
      <c r="BD13" s="52">
        <v>1028960</v>
      </c>
      <c r="BE13" s="23">
        <v>442258</v>
      </c>
      <c r="BF13" s="37">
        <v>442991</v>
      </c>
      <c r="BG13" s="14">
        <v>5113</v>
      </c>
      <c r="BH13" s="37">
        <v>36286</v>
      </c>
      <c r="BI13" s="15">
        <f t="shared" si="7"/>
        <v>926648</v>
      </c>
      <c r="BJ13" s="52">
        <v>1040413</v>
      </c>
      <c r="BK13" s="23">
        <v>453411</v>
      </c>
      <c r="BL13" s="37">
        <v>418786</v>
      </c>
      <c r="BM13" s="14">
        <v>6010</v>
      </c>
      <c r="BN13" s="37">
        <v>35715</v>
      </c>
      <c r="BO13" s="15">
        <f t="shared" si="8"/>
        <v>913922</v>
      </c>
      <c r="BP13" s="52">
        <v>1026349</v>
      </c>
      <c r="BQ13" s="23">
        <v>437563</v>
      </c>
      <c r="BR13" s="37">
        <v>369376</v>
      </c>
      <c r="BS13" s="14">
        <v>5397</v>
      </c>
      <c r="BT13" s="37">
        <v>35615</v>
      </c>
      <c r="BU13" s="15">
        <f t="shared" si="9"/>
        <v>847951</v>
      </c>
      <c r="BV13" s="52">
        <v>974449</v>
      </c>
      <c r="BW13" s="23">
        <v>464421</v>
      </c>
      <c r="BX13" s="37">
        <v>414758</v>
      </c>
      <c r="BY13" s="14">
        <v>6057</v>
      </c>
      <c r="BZ13" s="37">
        <v>37225</v>
      </c>
      <c r="CA13" s="15">
        <f t="shared" si="10"/>
        <v>922461</v>
      </c>
      <c r="CB13" s="52">
        <v>1031070</v>
      </c>
      <c r="CC13" s="23">
        <v>424621</v>
      </c>
      <c r="CD13" s="37">
        <v>401465</v>
      </c>
      <c r="CE13" s="14">
        <v>496</v>
      </c>
      <c r="CF13" s="37">
        <v>47469</v>
      </c>
      <c r="CG13" s="14">
        <v>14718</v>
      </c>
      <c r="CH13" s="43">
        <f t="shared" si="11"/>
        <v>888769</v>
      </c>
      <c r="CI13" s="18">
        <v>1067539</v>
      </c>
      <c r="CJ13" s="23">
        <v>433454</v>
      </c>
      <c r="CK13" s="37">
        <v>416341</v>
      </c>
      <c r="CL13" s="14">
        <v>809</v>
      </c>
      <c r="CM13" s="37">
        <v>48605</v>
      </c>
      <c r="CN13" s="14">
        <v>14991</v>
      </c>
      <c r="CO13" s="43">
        <f t="shared" si="12"/>
        <v>914200</v>
      </c>
      <c r="CP13" s="18">
        <v>1049736</v>
      </c>
      <c r="CQ13" s="23">
        <v>428224</v>
      </c>
      <c r="CR13" s="37">
        <v>421978</v>
      </c>
      <c r="CS13" s="14">
        <v>2417</v>
      </c>
      <c r="CT13" s="37">
        <v>56641</v>
      </c>
      <c r="CU13" s="14">
        <v>17168</v>
      </c>
      <c r="CV13" s="43">
        <f t="shared" si="13"/>
        <v>926428</v>
      </c>
      <c r="CW13" s="18">
        <v>1120856</v>
      </c>
      <c r="CX13" s="23">
        <v>459142</v>
      </c>
      <c r="CY13" s="37">
        <v>442535</v>
      </c>
      <c r="CZ13" s="14">
        <v>34608</v>
      </c>
      <c r="DA13" s="37">
        <v>78135</v>
      </c>
      <c r="DB13" s="14">
        <v>14237</v>
      </c>
      <c r="DC13" s="43">
        <f t="shared" si="14"/>
        <v>1028657</v>
      </c>
      <c r="DD13" s="18">
        <v>1155000</v>
      </c>
      <c r="DE13" s="23">
        <v>462787</v>
      </c>
      <c r="DF13" s="37">
        <v>447170</v>
      </c>
      <c r="DG13" s="14">
        <v>6725</v>
      </c>
      <c r="DH13" s="37">
        <v>64213</v>
      </c>
      <c r="DI13" s="14">
        <v>16187</v>
      </c>
      <c r="DJ13" s="43">
        <f t="shared" si="15"/>
        <v>997082</v>
      </c>
      <c r="DK13" s="18">
        <v>1163822</v>
      </c>
      <c r="DL13" s="23">
        <v>468497</v>
      </c>
      <c r="DM13" s="37">
        <v>471532</v>
      </c>
      <c r="DN13" s="37">
        <v>1647</v>
      </c>
      <c r="DO13" s="14">
        <v>91937</v>
      </c>
      <c r="DP13" s="37">
        <v>16382</v>
      </c>
      <c r="DQ13" s="15">
        <f t="shared" si="16"/>
        <v>1049995</v>
      </c>
      <c r="DR13" s="53">
        <v>1206770</v>
      </c>
    </row>
    <row r="14" spans="2:127" ht="15" customHeight="1" x14ac:dyDescent="0.2">
      <c r="B14" s="7" t="s">
        <v>13</v>
      </c>
      <c r="C14" s="23">
        <v>390338</v>
      </c>
      <c r="D14" s="37">
        <v>275394</v>
      </c>
      <c r="E14" s="14">
        <v>26989</v>
      </c>
      <c r="F14" s="37">
        <v>31896</v>
      </c>
      <c r="G14" s="15">
        <f t="shared" si="0"/>
        <v>724617</v>
      </c>
      <c r="H14" s="52">
        <v>768060</v>
      </c>
      <c r="I14" s="23">
        <v>392872</v>
      </c>
      <c r="J14" s="37">
        <v>304584</v>
      </c>
      <c r="K14" s="14">
        <v>7511</v>
      </c>
      <c r="L14" s="37">
        <v>32309</v>
      </c>
      <c r="M14" s="15">
        <f t="shared" si="17"/>
        <v>737276</v>
      </c>
      <c r="N14" s="51" t="s">
        <v>24</v>
      </c>
      <c r="O14" s="23">
        <v>371966</v>
      </c>
      <c r="P14" s="37">
        <v>310392</v>
      </c>
      <c r="Q14" s="14">
        <v>7477</v>
      </c>
      <c r="R14" s="37">
        <v>32533</v>
      </c>
      <c r="S14" s="15">
        <f t="shared" si="18"/>
        <v>722368</v>
      </c>
      <c r="T14" s="52">
        <v>825200</v>
      </c>
      <c r="U14" s="23">
        <v>414962</v>
      </c>
      <c r="V14" s="37">
        <v>369239</v>
      </c>
      <c r="W14" s="14">
        <v>6847</v>
      </c>
      <c r="X14" s="37">
        <v>33032</v>
      </c>
      <c r="Y14" s="15">
        <f t="shared" si="1"/>
        <v>824080</v>
      </c>
      <c r="Z14" s="52">
        <v>828800</v>
      </c>
      <c r="AA14" s="23">
        <v>418408</v>
      </c>
      <c r="AB14" s="37">
        <v>400859</v>
      </c>
      <c r="AC14" s="14">
        <v>6899</v>
      </c>
      <c r="AD14" s="37">
        <v>33206</v>
      </c>
      <c r="AE14" s="15">
        <f t="shared" si="2"/>
        <v>859372</v>
      </c>
      <c r="AF14" s="52">
        <v>916800</v>
      </c>
      <c r="AG14" s="23">
        <v>434234</v>
      </c>
      <c r="AH14" s="37">
        <v>427274</v>
      </c>
      <c r="AI14" s="14">
        <v>6660</v>
      </c>
      <c r="AJ14" s="37">
        <v>35264</v>
      </c>
      <c r="AK14" s="15">
        <f t="shared" si="3"/>
        <v>903432</v>
      </c>
      <c r="AL14" s="52">
        <v>991600</v>
      </c>
      <c r="AM14" s="23">
        <v>416789</v>
      </c>
      <c r="AN14" s="37">
        <v>444652</v>
      </c>
      <c r="AO14" s="14">
        <v>7206</v>
      </c>
      <c r="AP14" s="37">
        <v>34758</v>
      </c>
      <c r="AQ14" s="15">
        <f t="shared" si="4"/>
        <v>903405</v>
      </c>
      <c r="AR14" s="52">
        <v>967384</v>
      </c>
      <c r="AS14" s="23">
        <v>423218</v>
      </c>
      <c r="AT14" s="37">
        <v>440645</v>
      </c>
      <c r="AU14" s="14">
        <v>6248</v>
      </c>
      <c r="AV14" s="37">
        <v>34632</v>
      </c>
      <c r="AW14" s="15">
        <f t="shared" si="5"/>
        <v>904743</v>
      </c>
      <c r="AX14" s="52">
        <v>1005908</v>
      </c>
      <c r="AY14" s="23">
        <v>424611</v>
      </c>
      <c r="AZ14" s="37">
        <v>445576</v>
      </c>
      <c r="BA14" s="14">
        <v>5464</v>
      </c>
      <c r="BB14" s="37">
        <v>35310</v>
      </c>
      <c r="BC14" s="15">
        <f t="shared" si="6"/>
        <v>910961</v>
      </c>
      <c r="BD14" s="52">
        <v>1025201</v>
      </c>
      <c r="BE14" s="23">
        <v>457347</v>
      </c>
      <c r="BF14" s="37">
        <v>439206</v>
      </c>
      <c r="BG14" s="14">
        <v>4829</v>
      </c>
      <c r="BH14" s="37">
        <v>35856</v>
      </c>
      <c r="BI14" s="15">
        <f t="shared" si="7"/>
        <v>937238</v>
      </c>
      <c r="BJ14" s="52">
        <v>1013557</v>
      </c>
      <c r="BK14" s="23">
        <v>464360</v>
      </c>
      <c r="BL14" s="37">
        <v>325614</v>
      </c>
      <c r="BM14" s="14">
        <v>4995</v>
      </c>
      <c r="BN14" s="37">
        <v>35652</v>
      </c>
      <c r="BO14" s="15">
        <f t="shared" si="8"/>
        <v>830621</v>
      </c>
      <c r="BP14" s="52">
        <v>1004230</v>
      </c>
      <c r="BQ14" s="23">
        <v>448381</v>
      </c>
      <c r="BR14" s="37">
        <v>409645</v>
      </c>
      <c r="BS14" s="14">
        <v>5972</v>
      </c>
      <c r="BT14" s="37">
        <v>35610</v>
      </c>
      <c r="BU14" s="15">
        <f t="shared" si="9"/>
        <v>899608</v>
      </c>
      <c r="BV14" s="52">
        <v>961694</v>
      </c>
      <c r="BW14" s="23">
        <v>461874</v>
      </c>
      <c r="BX14" s="37">
        <v>407298</v>
      </c>
      <c r="BY14" s="14">
        <v>5649</v>
      </c>
      <c r="BZ14" s="37">
        <v>13625</v>
      </c>
      <c r="CA14" s="15">
        <f t="shared" si="10"/>
        <v>888446</v>
      </c>
      <c r="CB14" s="52">
        <v>995200</v>
      </c>
      <c r="CC14" s="23">
        <v>464339</v>
      </c>
      <c r="CD14" s="37">
        <v>410416</v>
      </c>
      <c r="CE14" s="14">
        <v>1224</v>
      </c>
      <c r="CF14" s="37">
        <v>54264</v>
      </c>
      <c r="CG14" s="14">
        <v>15072</v>
      </c>
      <c r="CH14" s="43">
        <f t="shared" si="11"/>
        <v>945315</v>
      </c>
      <c r="CI14" s="18">
        <v>1060900</v>
      </c>
      <c r="CJ14" s="23">
        <v>440074</v>
      </c>
      <c r="CK14" s="37">
        <v>449605</v>
      </c>
      <c r="CL14" s="14">
        <v>636</v>
      </c>
      <c r="CM14" s="37">
        <v>52694</v>
      </c>
      <c r="CN14" s="14">
        <v>14935</v>
      </c>
      <c r="CO14" s="43">
        <f t="shared" si="12"/>
        <v>957944</v>
      </c>
      <c r="CP14" s="18">
        <v>1050200</v>
      </c>
      <c r="CQ14" s="23">
        <v>459898</v>
      </c>
      <c r="CR14" s="37">
        <v>446364</v>
      </c>
      <c r="CS14" s="14">
        <v>2635</v>
      </c>
      <c r="CT14" s="37">
        <v>82276</v>
      </c>
      <c r="CU14" s="14">
        <v>15216</v>
      </c>
      <c r="CV14" s="43">
        <f t="shared" si="13"/>
        <v>1006389</v>
      </c>
      <c r="CW14" s="18">
        <v>967536</v>
      </c>
      <c r="CX14" s="23">
        <v>502354</v>
      </c>
      <c r="CY14" s="37">
        <v>486738</v>
      </c>
      <c r="CZ14" s="14">
        <v>2883</v>
      </c>
      <c r="DA14" s="37">
        <v>82861</v>
      </c>
      <c r="DB14" s="14">
        <v>14296</v>
      </c>
      <c r="DC14" s="43">
        <f t="shared" si="14"/>
        <v>1089132</v>
      </c>
      <c r="DD14" s="18">
        <v>1173200</v>
      </c>
      <c r="DE14" s="23">
        <v>505549</v>
      </c>
      <c r="DF14" s="37">
        <v>502621</v>
      </c>
      <c r="DG14" s="14">
        <v>5615</v>
      </c>
      <c r="DH14" s="37">
        <v>67921</v>
      </c>
      <c r="DI14" s="14">
        <v>16234</v>
      </c>
      <c r="DJ14" s="43">
        <f t="shared" si="15"/>
        <v>1097940</v>
      </c>
      <c r="DK14" s="18">
        <v>1186616</v>
      </c>
      <c r="DL14" s="23">
        <v>460067</v>
      </c>
      <c r="DM14" s="37">
        <v>476744</v>
      </c>
      <c r="DN14" s="37">
        <v>1809</v>
      </c>
      <c r="DO14" s="14">
        <v>91970</v>
      </c>
      <c r="DP14" s="37">
        <v>16280</v>
      </c>
      <c r="DQ14" s="15">
        <f t="shared" si="16"/>
        <v>1046870</v>
      </c>
      <c r="DR14" s="53">
        <v>1189950</v>
      </c>
    </row>
    <row r="15" spans="2:127" ht="15" customHeight="1" x14ac:dyDescent="0.2">
      <c r="B15" s="7" t="s">
        <v>14</v>
      </c>
      <c r="C15" s="23">
        <v>376733</v>
      </c>
      <c r="D15" s="37">
        <v>273353</v>
      </c>
      <c r="E15" s="14">
        <v>26430</v>
      </c>
      <c r="F15" s="37">
        <v>30889</v>
      </c>
      <c r="G15" s="15">
        <f t="shared" si="0"/>
        <v>707405</v>
      </c>
      <c r="H15" s="52">
        <v>784080</v>
      </c>
      <c r="I15" s="23">
        <v>381367</v>
      </c>
      <c r="J15" s="37">
        <v>309533</v>
      </c>
      <c r="K15" s="14">
        <v>7474</v>
      </c>
      <c r="L15" s="37">
        <v>31267</v>
      </c>
      <c r="M15" s="15">
        <f t="shared" si="17"/>
        <v>729641</v>
      </c>
      <c r="N15" s="51" t="s">
        <v>24</v>
      </c>
      <c r="O15" s="23">
        <v>397156</v>
      </c>
      <c r="P15" s="37">
        <v>313852</v>
      </c>
      <c r="Q15" s="14">
        <v>8094</v>
      </c>
      <c r="R15" s="37">
        <v>31529</v>
      </c>
      <c r="S15" s="15">
        <f t="shared" si="18"/>
        <v>750631</v>
      </c>
      <c r="T15" s="52">
        <v>818000</v>
      </c>
      <c r="U15" s="23">
        <v>367343</v>
      </c>
      <c r="V15" s="37">
        <v>343277</v>
      </c>
      <c r="W15" s="14">
        <v>7670</v>
      </c>
      <c r="X15" s="37">
        <v>32011</v>
      </c>
      <c r="Y15" s="15">
        <f t="shared" si="1"/>
        <v>750301</v>
      </c>
      <c r="Z15" s="52">
        <v>810800</v>
      </c>
      <c r="AA15" s="23">
        <v>410435</v>
      </c>
      <c r="AB15" s="37">
        <v>389286</v>
      </c>
      <c r="AC15" s="14">
        <v>6955</v>
      </c>
      <c r="AD15" s="37">
        <v>32129</v>
      </c>
      <c r="AE15" s="15">
        <f t="shared" si="2"/>
        <v>838805</v>
      </c>
      <c r="AF15" s="52">
        <v>892400</v>
      </c>
      <c r="AG15" s="23">
        <v>450018</v>
      </c>
      <c r="AH15" s="37">
        <v>453509</v>
      </c>
      <c r="AI15" s="14">
        <v>7561</v>
      </c>
      <c r="AJ15" s="37">
        <v>34219</v>
      </c>
      <c r="AK15" s="15">
        <f t="shared" si="3"/>
        <v>945307</v>
      </c>
      <c r="AL15" s="52">
        <v>966000</v>
      </c>
      <c r="AM15" s="23">
        <v>411110</v>
      </c>
      <c r="AN15" s="37">
        <v>444414</v>
      </c>
      <c r="AO15" s="14">
        <v>6210</v>
      </c>
      <c r="AP15" s="37">
        <v>33436</v>
      </c>
      <c r="AQ15" s="15">
        <f t="shared" si="4"/>
        <v>895170</v>
      </c>
      <c r="AR15" s="52">
        <v>964412</v>
      </c>
      <c r="AS15" s="23">
        <v>405013</v>
      </c>
      <c r="AT15" s="37">
        <v>417015</v>
      </c>
      <c r="AU15" s="14">
        <v>5713</v>
      </c>
      <c r="AV15" s="37">
        <v>34006</v>
      </c>
      <c r="AW15" s="15">
        <f t="shared" si="5"/>
        <v>861747</v>
      </c>
      <c r="AX15" s="52">
        <v>968567</v>
      </c>
      <c r="AY15" s="23">
        <v>431906</v>
      </c>
      <c r="AZ15" s="37">
        <v>439175</v>
      </c>
      <c r="BA15" s="14">
        <v>4986</v>
      </c>
      <c r="BB15" s="37">
        <v>34464</v>
      </c>
      <c r="BC15" s="15">
        <f t="shared" si="6"/>
        <v>910531</v>
      </c>
      <c r="BD15" s="52">
        <v>974126</v>
      </c>
      <c r="BE15" s="23">
        <v>448617</v>
      </c>
      <c r="BF15" s="37">
        <v>405310</v>
      </c>
      <c r="BG15" s="14">
        <v>4744</v>
      </c>
      <c r="BH15" s="37">
        <v>34402</v>
      </c>
      <c r="BI15" s="15">
        <f t="shared" si="7"/>
        <v>893073</v>
      </c>
      <c r="BJ15" s="52">
        <v>981581</v>
      </c>
      <c r="BK15" s="23">
        <v>479708</v>
      </c>
      <c r="BL15" s="37">
        <v>491269</v>
      </c>
      <c r="BM15" s="14">
        <v>5611</v>
      </c>
      <c r="BN15" s="37">
        <v>33600</v>
      </c>
      <c r="BO15" s="15">
        <f t="shared" si="8"/>
        <v>1010188</v>
      </c>
      <c r="BP15" s="52">
        <v>994182</v>
      </c>
      <c r="BQ15" s="23">
        <v>423902</v>
      </c>
      <c r="BR15" s="37">
        <v>387807</v>
      </c>
      <c r="BS15" s="14">
        <v>6071</v>
      </c>
      <c r="BT15" s="37">
        <v>35673</v>
      </c>
      <c r="BU15" s="15">
        <f t="shared" si="9"/>
        <v>853453</v>
      </c>
      <c r="BV15" s="52">
        <v>943787</v>
      </c>
      <c r="BW15" s="23">
        <v>439592</v>
      </c>
      <c r="BX15" s="37">
        <v>384137</v>
      </c>
      <c r="BY15" s="14">
        <v>5877</v>
      </c>
      <c r="BZ15" s="37">
        <v>13251</v>
      </c>
      <c r="CA15" s="15">
        <f t="shared" si="10"/>
        <v>842857</v>
      </c>
      <c r="CB15" s="52">
        <v>1015668</v>
      </c>
      <c r="CC15" s="23">
        <v>478463</v>
      </c>
      <c r="CD15" s="37">
        <v>415950</v>
      </c>
      <c r="CE15" s="14">
        <v>474</v>
      </c>
      <c r="CF15" s="37">
        <v>66107</v>
      </c>
      <c r="CG15" s="14">
        <v>14560</v>
      </c>
      <c r="CH15" s="43">
        <f t="shared" si="11"/>
        <v>975554</v>
      </c>
      <c r="CI15" s="18">
        <v>1049960</v>
      </c>
      <c r="CJ15" s="23">
        <v>455275</v>
      </c>
      <c r="CK15" s="37">
        <v>405270</v>
      </c>
      <c r="CL15" s="14">
        <v>688</v>
      </c>
      <c r="CM15" s="37">
        <v>50719</v>
      </c>
      <c r="CN15" s="14">
        <v>15066</v>
      </c>
      <c r="CO15" s="43">
        <f t="shared" si="12"/>
        <v>927018</v>
      </c>
      <c r="CP15" s="18">
        <v>1063800</v>
      </c>
      <c r="CQ15" s="23">
        <v>457591</v>
      </c>
      <c r="CR15" s="37">
        <v>445909</v>
      </c>
      <c r="CS15" s="14">
        <v>2523</v>
      </c>
      <c r="CT15" s="37">
        <v>71285</v>
      </c>
      <c r="CU15" s="14">
        <v>11724</v>
      </c>
      <c r="CV15" s="43">
        <f t="shared" si="13"/>
        <v>989032</v>
      </c>
      <c r="CW15" s="18">
        <v>1082097</v>
      </c>
      <c r="CX15" s="23">
        <v>470841</v>
      </c>
      <c r="CY15" s="37">
        <v>467958</v>
      </c>
      <c r="CZ15" s="14">
        <v>6701</v>
      </c>
      <c r="DA15" s="37">
        <v>74503</v>
      </c>
      <c r="DB15" s="14">
        <v>14376</v>
      </c>
      <c r="DC15" s="43">
        <f t="shared" si="14"/>
        <v>1034379</v>
      </c>
      <c r="DD15" s="18">
        <v>1121600</v>
      </c>
      <c r="DE15" s="23">
        <v>468018</v>
      </c>
      <c r="DF15" s="37">
        <v>443452</v>
      </c>
      <c r="DG15" s="14">
        <v>3544</v>
      </c>
      <c r="DH15" s="37">
        <v>64944</v>
      </c>
      <c r="DI15" s="14">
        <v>15675</v>
      </c>
      <c r="DJ15" s="43">
        <f t="shared" si="15"/>
        <v>995633</v>
      </c>
      <c r="DK15" s="18">
        <v>972413</v>
      </c>
      <c r="DL15" s="23">
        <v>468033</v>
      </c>
      <c r="DM15" s="37">
        <v>482073</v>
      </c>
      <c r="DN15" s="37">
        <v>900</v>
      </c>
      <c r="DO15" s="14">
        <v>71057</v>
      </c>
      <c r="DP15" s="37">
        <v>16030</v>
      </c>
      <c r="DQ15" s="15">
        <f t="shared" si="16"/>
        <v>1038093</v>
      </c>
      <c r="DR15" s="53">
        <v>1146501</v>
      </c>
    </row>
    <row r="16" spans="2:127" ht="15" customHeight="1" x14ac:dyDescent="0.2">
      <c r="B16" s="7" t="s">
        <v>15</v>
      </c>
      <c r="C16" s="23">
        <v>402255</v>
      </c>
      <c r="D16" s="37">
        <v>283475</v>
      </c>
      <c r="E16" s="14">
        <v>24549</v>
      </c>
      <c r="F16" s="37">
        <v>31913</v>
      </c>
      <c r="G16" s="15">
        <f t="shared" si="0"/>
        <v>742192</v>
      </c>
      <c r="H16" s="52">
        <v>801990</v>
      </c>
      <c r="I16" s="23">
        <v>393985</v>
      </c>
      <c r="J16" s="37">
        <v>293256</v>
      </c>
      <c r="K16" s="14">
        <v>8543</v>
      </c>
      <c r="L16" s="37">
        <v>32309</v>
      </c>
      <c r="M16" s="15">
        <f t="shared" si="17"/>
        <v>728093</v>
      </c>
      <c r="N16" s="51" t="s">
        <v>24</v>
      </c>
      <c r="O16" s="23">
        <v>401900</v>
      </c>
      <c r="P16" s="37">
        <v>316565</v>
      </c>
      <c r="Q16" s="14">
        <v>7559</v>
      </c>
      <c r="R16" s="37">
        <v>32663</v>
      </c>
      <c r="S16" s="15">
        <f t="shared" si="18"/>
        <v>758687</v>
      </c>
      <c r="T16" s="52">
        <v>824400</v>
      </c>
      <c r="U16" s="23">
        <v>389800</v>
      </c>
      <c r="V16" s="37">
        <v>329969</v>
      </c>
      <c r="W16" s="14">
        <v>7193</v>
      </c>
      <c r="X16" s="37">
        <v>33080</v>
      </c>
      <c r="Y16" s="15">
        <f t="shared" si="1"/>
        <v>760042</v>
      </c>
      <c r="Z16" s="52">
        <v>848000</v>
      </c>
      <c r="AA16" s="23">
        <v>407828</v>
      </c>
      <c r="AB16" s="37">
        <v>377591</v>
      </c>
      <c r="AC16" s="14">
        <v>6822</v>
      </c>
      <c r="AD16" s="37">
        <v>33200</v>
      </c>
      <c r="AE16" s="15">
        <f t="shared" si="2"/>
        <v>825441</v>
      </c>
      <c r="AF16" s="52">
        <v>914400</v>
      </c>
      <c r="AG16" s="23">
        <v>425781</v>
      </c>
      <c r="AH16" s="37">
        <v>421379</v>
      </c>
      <c r="AI16" s="14">
        <v>7377</v>
      </c>
      <c r="AJ16" s="37">
        <v>35248</v>
      </c>
      <c r="AK16" s="15">
        <f t="shared" si="3"/>
        <v>889785</v>
      </c>
      <c r="AL16" s="52">
        <v>947600</v>
      </c>
      <c r="AM16" s="23">
        <v>421815</v>
      </c>
      <c r="AN16" s="37">
        <v>444278</v>
      </c>
      <c r="AO16" s="14">
        <v>7449</v>
      </c>
      <c r="AP16" s="37">
        <v>34504</v>
      </c>
      <c r="AQ16" s="15">
        <f t="shared" si="4"/>
        <v>908046</v>
      </c>
      <c r="AR16" s="52">
        <v>960700</v>
      </c>
      <c r="AS16" s="23">
        <v>438087</v>
      </c>
      <c r="AT16" s="37">
        <v>449482</v>
      </c>
      <c r="AU16" s="14">
        <v>6512</v>
      </c>
      <c r="AV16" s="37">
        <v>36402</v>
      </c>
      <c r="AW16" s="15">
        <f t="shared" si="5"/>
        <v>930483</v>
      </c>
      <c r="AX16" s="52">
        <v>986400</v>
      </c>
      <c r="AY16" s="23">
        <v>421690</v>
      </c>
      <c r="AZ16" s="37">
        <v>405918</v>
      </c>
      <c r="BA16" s="14">
        <v>6184</v>
      </c>
      <c r="BB16" s="37">
        <v>35508</v>
      </c>
      <c r="BC16" s="15">
        <f t="shared" si="6"/>
        <v>869300</v>
      </c>
      <c r="BD16" s="52">
        <v>1004048</v>
      </c>
      <c r="BE16" s="23">
        <v>426501</v>
      </c>
      <c r="BF16" s="37">
        <v>450513</v>
      </c>
      <c r="BG16" s="14">
        <v>4814</v>
      </c>
      <c r="BH16" s="37">
        <v>35918</v>
      </c>
      <c r="BI16" s="15">
        <f t="shared" si="7"/>
        <v>917746</v>
      </c>
      <c r="BJ16" s="52">
        <v>998983</v>
      </c>
      <c r="BK16" s="23">
        <v>452382</v>
      </c>
      <c r="BL16" s="37">
        <v>405218</v>
      </c>
      <c r="BM16" s="14">
        <v>7061</v>
      </c>
      <c r="BN16" s="37">
        <v>34720</v>
      </c>
      <c r="BO16" s="15">
        <f t="shared" si="8"/>
        <v>899381</v>
      </c>
      <c r="BP16" s="52">
        <v>984860</v>
      </c>
      <c r="BQ16" s="23">
        <v>437150</v>
      </c>
      <c r="BR16" s="37">
        <v>413273</v>
      </c>
      <c r="BS16" s="14">
        <v>5558</v>
      </c>
      <c r="BT16" s="37">
        <v>37308</v>
      </c>
      <c r="BU16" s="15">
        <f t="shared" si="9"/>
        <v>893289</v>
      </c>
      <c r="BV16" s="52">
        <v>970919</v>
      </c>
      <c r="BW16" s="23">
        <v>491300</v>
      </c>
      <c r="BX16" s="37">
        <v>443878</v>
      </c>
      <c r="BY16" s="14">
        <v>8373</v>
      </c>
      <c r="BZ16" s="37">
        <v>13802</v>
      </c>
      <c r="CA16" s="15">
        <f t="shared" si="10"/>
        <v>957353</v>
      </c>
      <c r="CB16" s="52">
        <v>999695</v>
      </c>
      <c r="CC16" s="23">
        <v>456035</v>
      </c>
      <c r="CD16" s="37">
        <v>436365</v>
      </c>
      <c r="CE16" s="14">
        <v>428</v>
      </c>
      <c r="CF16" s="37">
        <v>48713</v>
      </c>
      <c r="CG16" s="14">
        <v>14801</v>
      </c>
      <c r="CH16" s="43">
        <f t="shared" si="11"/>
        <v>956342</v>
      </c>
      <c r="CI16" s="18">
        <v>1075695</v>
      </c>
      <c r="CJ16" s="23">
        <v>419247</v>
      </c>
      <c r="CK16" s="37">
        <v>406680</v>
      </c>
      <c r="CL16" s="14">
        <v>662</v>
      </c>
      <c r="CM16" s="37">
        <v>51255</v>
      </c>
      <c r="CN16" s="14">
        <v>15165</v>
      </c>
      <c r="CO16" s="43">
        <f t="shared" si="12"/>
        <v>893009</v>
      </c>
      <c r="CP16" s="18">
        <v>1092200</v>
      </c>
      <c r="CQ16" s="23">
        <v>452277</v>
      </c>
      <c r="CR16" s="37">
        <v>448045</v>
      </c>
      <c r="CS16" s="14">
        <v>2481</v>
      </c>
      <c r="CT16" s="37">
        <v>71603</v>
      </c>
      <c r="CU16" s="14">
        <v>14630</v>
      </c>
      <c r="CV16" s="43">
        <f t="shared" si="13"/>
        <v>989036</v>
      </c>
      <c r="CW16" s="18">
        <v>1137903</v>
      </c>
      <c r="CX16" s="23">
        <v>444433</v>
      </c>
      <c r="CY16" s="37">
        <v>426221</v>
      </c>
      <c r="CZ16" s="14">
        <v>2182</v>
      </c>
      <c r="DA16" s="37">
        <v>73526</v>
      </c>
      <c r="DB16" s="14">
        <v>14814</v>
      </c>
      <c r="DC16" s="43">
        <f t="shared" si="14"/>
        <v>961176</v>
      </c>
      <c r="DD16" s="18">
        <v>1163000</v>
      </c>
      <c r="DE16" s="23">
        <v>403549</v>
      </c>
      <c r="DF16" s="37">
        <v>393726</v>
      </c>
      <c r="DG16" s="14">
        <v>3997</v>
      </c>
      <c r="DH16" s="37">
        <v>42739</v>
      </c>
      <c r="DI16" s="14">
        <v>16042</v>
      </c>
      <c r="DJ16" s="43">
        <f t="shared" si="15"/>
        <v>860053</v>
      </c>
      <c r="DK16" s="18">
        <v>1136585</v>
      </c>
      <c r="DL16" s="23">
        <v>483856</v>
      </c>
      <c r="DM16" s="37">
        <v>486553</v>
      </c>
      <c r="DN16" s="37">
        <v>368</v>
      </c>
      <c r="DO16" s="14">
        <v>84872</v>
      </c>
      <c r="DP16" s="37">
        <v>16497</v>
      </c>
      <c r="DQ16" s="15">
        <f t="shared" si="16"/>
        <v>1072146</v>
      </c>
      <c r="DR16" s="53">
        <v>1220407</v>
      </c>
    </row>
    <row r="17" spans="2:122" ht="15" customHeight="1" x14ac:dyDescent="0.2">
      <c r="B17" s="7" t="s">
        <v>16</v>
      </c>
      <c r="C17" s="23">
        <v>382793</v>
      </c>
      <c r="D17" s="37">
        <v>267206</v>
      </c>
      <c r="E17" s="14">
        <v>8795</v>
      </c>
      <c r="F17" s="37">
        <v>30884</v>
      </c>
      <c r="G17" s="15">
        <f t="shared" si="0"/>
        <v>689678</v>
      </c>
      <c r="H17" s="52">
        <v>738870</v>
      </c>
      <c r="I17" s="23">
        <v>426691</v>
      </c>
      <c r="J17" s="37">
        <v>312730</v>
      </c>
      <c r="K17" s="14">
        <v>8436</v>
      </c>
      <c r="L17" s="37">
        <v>31307</v>
      </c>
      <c r="M17" s="15">
        <f t="shared" si="17"/>
        <v>779164</v>
      </c>
      <c r="N17" s="51" t="s">
        <v>24</v>
      </c>
      <c r="O17" s="23">
        <v>357163</v>
      </c>
      <c r="P17" s="37">
        <v>304507</v>
      </c>
      <c r="Q17" s="14">
        <v>8576</v>
      </c>
      <c r="R17" s="37">
        <v>31600</v>
      </c>
      <c r="S17" s="15">
        <f t="shared" si="18"/>
        <v>701846</v>
      </c>
      <c r="T17" s="52">
        <v>785200</v>
      </c>
      <c r="U17" s="23">
        <v>375159</v>
      </c>
      <c r="V17" s="37">
        <v>331551</v>
      </c>
      <c r="W17" s="14">
        <v>7321</v>
      </c>
      <c r="X17" s="37">
        <v>32014</v>
      </c>
      <c r="Y17" s="15">
        <f t="shared" si="1"/>
        <v>746045</v>
      </c>
      <c r="Z17" s="52">
        <v>804800</v>
      </c>
      <c r="AA17" s="23">
        <v>420768</v>
      </c>
      <c r="AB17" s="37">
        <v>379346</v>
      </c>
      <c r="AC17" s="14">
        <v>6978</v>
      </c>
      <c r="AD17" s="37">
        <v>42025</v>
      </c>
      <c r="AE17" s="15">
        <f t="shared" si="2"/>
        <v>849117</v>
      </c>
      <c r="AF17" s="52">
        <v>859600</v>
      </c>
      <c r="AG17" s="23">
        <v>437011</v>
      </c>
      <c r="AH17" s="37">
        <v>427171</v>
      </c>
      <c r="AI17" s="14">
        <v>6369</v>
      </c>
      <c r="AJ17" s="37">
        <v>34264</v>
      </c>
      <c r="AK17" s="15">
        <f t="shared" si="3"/>
        <v>904815</v>
      </c>
      <c r="AL17" s="52">
        <v>918000</v>
      </c>
      <c r="AM17" s="23">
        <v>394551</v>
      </c>
      <c r="AN17" s="37">
        <v>425781</v>
      </c>
      <c r="AO17" s="14">
        <v>6672</v>
      </c>
      <c r="AP17" s="37">
        <v>33526</v>
      </c>
      <c r="AQ17" s="15">
        <f t="shared" si="4"/>
        <v>860530</v>
      </c>
      <c r="AR17" s="52">
        <v>954553</v>
      </c>
      <c r="AS17" s="23">
        <v>441506</v>
      </c>
      <c r="AT17" s="37">
        <v>441857</v>
      </c>
      <c r="AU17" s="14">
        <v>6207</v>
      </c>
      <c r="AV17" s="37">
        <v>33885</v>
      </c>
      <c r="AW17" s="15">
        <f t="shared" si="5"/>
        <v>923455</v>
      </c>
      <c r="AX17" s="52">
        <v>959413</v>
      </c>
      <c r="AY17" s="23">
        <v>440761</v>
      </c>
      <c r="AZ17" s="37">
        <v>411132</v>
      </c>
      <c r="BA17" s="14">
        <v>6274</v>
      </c>
      <c r="BB17" s="37">
        <v>34080</v>
      </c>
      <c r="BC17" s="15">
        <f t="shared" si="6"/>
        <v>892247</v>
      </c>
      <c r="BD17" s="52">
        <v>972287</v>
      </c>
      <c r="BE17" s="23">
        <v>343601</v>
      </c>
      <c r="BF17" s="37">
        <v>583934</v>
      </c>
      <c r="BG17" s="14">
        <v>6371</v>
      </c>
      <c r="BH17" s="37">
        <v>34668</v>
      </c>
      <c r="BI17" s="15">
        <f t="shared" si="7"/>
        <v>968574</v>
      </c>
      <c r="BJ17" s="52">
        <v>1005880</v>
      </c>
      <c r="BK17" s="23">
        <v>438100</v>
      </c>
      <c r="BL17" s="37">
        <v>479075</v>
      </c>
      <c r="BM17" s="14">
        <v>8324</v>
      </c>
      <c r="BN17" s="37">
        <v>34900</v>
      </c>
      <c r="BO17" s="15">
        <f t="shared" si="8"/>
        <v>960399</v>
      </c>
      <c r="BP17" s="52">
        <v>945374</v>
      </c>
      <c r="BQ17" s="23">
        <v>451396</v>
      </c>
      <c r="BR17" s="37">
        <v>415535</v>
      </c>
      <c r="BS17" s="14">
        <v>6213</v>
      </c>
      <c r="BT17" s="37">
        <v>36009</v>
      </c>
      <c r="BU17" s="15">
        <f t="shared" si="9"/>
        <v>909153</v>
      </c>
      <c r="BV17" s="52">
        <v>932383</v>
      </c>
      <c r="BW17" s="23">
        <v>456349</v>
      </c>
      <c r="BX17" s="37">
        <v>388134</v>
      </c>
      <c r="BY17" s="14">
        <v>6810</v>
      </c>
      <c r="BZ17" s="37">
        <v>13619</v>
      </c>
      <c r="CA17" s="15">
        <f t="shared" si="10"/>
        <v>864912</v>
      </c>
      <c r="CB17" s="52">
        <v>968778</v>
      </c>
      <c r="CC17" s="23">
        <v>452367</v>
      </c>
      <c r="CD17" s="37">
        <v>391939</v>
      </c>
      <c r="CE17" s="14">
        <v>511</v>
      </c>
      <c r="CF17" s="37">
        <v>48248</v>
      </c>
      <c r="CG17" s="14">
        <v>14794</v>
      </c>
      <c r="CH17" s="43">
        <f t="shared" si="11"/>
        <v>907859</v>
      </c>
      <c r="CI17" s="18">
        <v>997811</v>
      </c>
      <c r="CJ17" s="23">
        <v>393235</v>
      </c>
      <c r="CK17" s="37">
        <v>420735</v>
      </c>
      <c r="CL17" s="14">
        <v>898</v>
      </c>
      <c r="CM17" s="37">
        <v>49210</v>
      </c>
      <c r="CN17" s="14">
        <v>14689</v>
      </c>
      <c r="CO17" s="43">
        <f t="shared" si="12"/>
        <v>878767</v>
      </c>
      <c r="CP17" s="18">
        <v>1059200</v>
      </c>
      <c r="CQ17" s="23">
        <v>464721</v>
      </c>
      <c r="CR17" s="37">
        <v>460999</v>
      </c>
      <c r="CS17" s="14">
        <v>1745</v>
      </c>
      <c r="CT17" s="37">
        <v>57873</v>
      </c>
      <c r="CU17" s="14">
        <v>14141</v>
      </c>
      <c r="CV17" s="43">
        <f t="shared" si="13"/>
        <v>999479</v>
      </c>
      <c r="CW17" s="18">
        <v>1074000</v>
      </c>
      <c r="CX17" s="23">
        <v>526255</v>
      </c>
      <c r="CY17" s="37">
        <v>493583</v>
      </c>
      <c r="CZ17" s="14">
        <v>3837</v>
      </c>
      <c r="DA17" s="37">
        <v>79169</v>
      </c>
      <c r="DB17" s="14">
        <v>15650</v>
      </c>
      <c r="DC17" s="43">
        <f t="shared" si="14"/>
        <v>1118494</v>
      </c>
      <c r="DD17" s="18">
        <v>1045800</v>
      </c>
      <c r="DE17" s="23">
        <v>461817</v>
      </c>
      <c r="DF17" s="37">
        <v>449077</v>
      </c>
      <c r="DG17" s="14">
        <v>5162</v>
      </c>
      <c r="DH17" s="37">
        <v>71437</v>
      </c>
      <c r="DI17" s="14">
        <v>16150</v>
      </c>
      <c r="DJ17" s="43">
        <f t="shared" si="15"/>
        <v>1003643</v>
      </c>
      <c r="DK17" s="18">
        <v>1145486</v>
      </c>
      <c r="DL17" s="23">
        <v>431848</v>
      </c>
      <c r="DM17" s="37">
        <v>449950</v>
      </c>
      <c r="DN17" s="37">
        <v>30511</v>
      </c>
      <c r="DO17" s="14">
        <v>81341</v>
      </c>
      <c r="DP17" s="37">
        <v>15961</v>
      </c>
      <c r="DQ17" s="15">
        <f t="shared" si="16"/>
        <v>1009611</v>
      </c>
      <c r="DR17" s="53">
        <v>1137136</v>
      </c>
    </row>
    <row r="18" spans="2:122" ht="15" customHeight="1" thickBot="1" x14ac:dyDescent="0.25">
      <c r="B18" s="7" t="s">
        <v>17</v>
      </c>
      <c r="C18" s="23">
        <v>380237</v>
      </c>
      <c r="D18" s="37">
        <v>246691</v>
      </c>
      <c r="E18" s="14">
        <v>8149</v>
      </c>
      <c r="F18" s="37">
        <v>31956</v>
      </c>
      <c r="G18" s="15">
        <f t="shared" si="0"/>
        <v>667033</v>
      </c>
      <c r="H18" s="52">
        <v>779070</v>
      </c>
      <c r="I18" s="23">
        <v>383713</v>
      </c>
      <c r="J18" s="37">
        <v>287634</v>
      </c>
      <c r="K18" s="14">
        <v>7126</v>
      </c>
      <c r="L18" s="37">
        <v>32361</v>
      </c>
      <c r="M18" s="15">
        <f t="shared" si="17"/>
        <v>710834</v>
      </c>
      <c r="N18" s="51" t="s">
        <v>24</v>
      </c>
      <c r="O18" s="23">
        <v>353558</v>
      </c>
      <c r="P18" s="37">
        <v>319601</v>
      </c>
      <c r="Q18" s="14">
        <v>8892</v>
      </c>
      <c r="R18" s="37">
        <v>32670</v>
      </c>
      <c r="S18" s="15">
        <f t="shared" si="18"/>
        <v>714721</v>
      </c>
      <c r="T18" s="52">
        <v>714730</v>
      </c>
      <c r="U18" s="23">
        <v>378613</v>
      </c>
      <c r="V18" s="37">
        <v>333948</v>
      </c>
      <c r="W18" s="14">
        <v>6639</v>
      </c>
      <c r="X18" s="37">
        <v>33080</v>
      </c>
      <c r="Y18" s="15">
        <f t="shared" si="1"/>
        <v>752280</v>
      </c>
      <c r="Z18" s="52">
        <v>882000</v>
      </c>
      <c r="AA18" s="23">
        <v>428869</v>
      </c>
      <c r="AB18" s="37">
        <v>392748</v>
      </c>
      <c r="AC18" s="14">
        <v>6830</v>
      </c>
      <c r="AD18" s="37">
        <v>37880</v>
      </c>
      <c r="AE18" s="15">
        <f t="shared" si="2"/>
        <v>866327</v>
      </c>
      <c r="AF18" s="52">
        <v>920800</v>
      </c>
      <c r="AG18" s="23">
        <v>386532</v>
      </c>
      <c r="AH18" s="37">
        <v>362809</v>
      </c>
      <c r="AI18" s="14">
        <v>5720</v>
      </c>
      <c r="AJ18" s="37">
        <v>35111</v>
      </c>
      <c r="AK18" s="15">
        <f t="shared" si="3"/>
        <v>790172</v>
      </c>
      <c r="AL18" s="52">
        <v>960000</v>
      </c>
      <c r="AM18" s="23">
        <v>381046</v>
      </c>
      <c r="AN18" s="37">
        <v>416919</v>
      </c>
      <c r="AO18" s="14">
        <v>5730</v>
      </c>
      <c r="AP18" s="37">
        <v>34586</v>
      </c>
      <c r="AQ18" s="15">
        <f t="shared" si="4"/>
        <v>838281</v>
      </c>
      <c r="AR18" s="52">
        <v>1000197</v>
      </c>
      <c r="AS18" s="23">
        <v>406583</v>
      </c>
      <c r="AT18" s="37">
        <v>382453</v>
      </c>
      <c r="AU18" s="14">
        <v>5136</v>
      </c>
      <c r="AV18" s="37">
        <v>35621</v>
      </c>
      <c r="AW18" s="15">
        <f t="shared" si="5"/>
        <v>829793</v>
      </c>
      <c r="AX18" s="52">
        <v>1001181</v>
      </c>
      <c r="AY18" s="23">
        <v>429399</v>
      </c>
      <c r="AZ18" s="37">
        <v>400219</v>
      </c>
      <c r="BA18" s="14">
        <v>5062</v>
      </c>
      <c r="BB18" s="37">
        <v>35095</v>
      </c>
      <c r="BC18" s="15">
        <f t="shared" si="6"/>
        <v>869775</v>
      </c>
      <c r="BD18" s="52">
        <v>997495</v>
      </c>
      <c r="BE18" s="23">
        <v>547243</v>
      </c>
      <c r="BF18" s="37">
        <v>295041</v>
      </c>
      <c r="BG18" s="14">
        <v>6024</v>
      </c>
      <c r="BH18" s="37">
        <v>35782</v>
      </c>
      <c r="BI18" s="15">
        <f t="shared" si="7"/>
        <v>884090</v>
      </c>
      <c r="BJ18" s="52">
        <v>1097000</v>
      </c>
      <c r="BK18" s="23">
        <v>405618</v>
      </c>
      <c r="BL18" s="37">
        <v>335656</v>
      </c>
      <c r="BM18" s="14">
        <v>7666</v>
      </c>
      <c r="BN18" s="37">
        <v>36111</v>
      </c>
      <c r="BO18" s="15">
        <f t="shared" si="8"/>
        <v>785051</v>
      </c>
      <c r="BP18" s="52">
        <v>981693</v>
      </c>
      <c r="BQ18" s="23">
        <v>387672</v>
      </c>
      <c r="BR18" s="37">
        <v>319415</v>
      </c>
      <c r="BS18" s="14">
        <v>5043</v>
      </c>
      <c r="BT18" s="37">
        <v>36791</v>
      </c>
      <c r="BU18" s="15">
        <f t="shared" si="9"/>
        <v>748921</v>
      </c>
      <c r="BV18" s="52">
        <v>955422</v>
      </c>
      <c r="BW18" s="23">
        <v>428587</v>
      </c>
      <c r="BX18" s="37">
        <v>357765</v>
      </c>
      <c r="BY18" s="14">
        <v>5326</v>
      </c>
      <c r="BZ18" s="37">
        <v>14812</v>
      </c>
      <c r="CA18" s="15">
        <f t="shared" si="10"/>
        <v>806490</v>
      </c>
      <c r="CB18" s="52">
        <v>1092800</v>
      </c>
      <c r="CC18" s="23">
        <v>449620</v>
      </c>
      <c r="CD18" s="37">
        <v>390905</v>
      </c>
      <c r="CE18" s="14">
        <v>355</v>
      </c>
      <c r="CF18" s="37">
        <v>46718</v>
      </c>
      <c r="CG18" s="14">
        <v>15181</v>
      </c>
      <c r="CH18" s="43">
        <f t="shared" si="11"/>
        <v>902779</v>
      </c>
      <c r="CI18" s="18">
        <v>1026101</v>
      </c>
      <c r="CJ18" s="23">
        <v>464592</v>
      </c>
      <c r="CK18" s="37">
        <v>426696</v>
      </c>
      <c r="CL18" s="14">
        <v>9897</v>
      </c>
      <c r="CM18" s="37">
        <v>51970</v>
      </c>
      <c r="CN18" s="14">
        <v>15512</v>
      </c>
      <c r="CO18" s="43">
        <f t="shared" si="12"/>
        <v>968667</v>
      </c>
      <c r="CP18" s="18">
        <v>1113800</v>
      </c>
      <c r="CQ18" s="23">
        <v>457537</v>
      </c>
      <c r="CR18" s="37">
        <v>422942</v>
      </c>
      <c r="CS18" s="14">
        <v>2416</v>
      </c>
      <c r="CT18" s="37">
        <v>60021</v>
      </c>
      <c r="CU18" s="14">
        <v>14736</v>
      </c>
      <c r="CV18" s="43">
        <f t="shared" si="13"/>
        <v>957652</v>
      </c>
      <c r="CW18" s="18">
        <v>1144905</v>
      </c>
      <c r="CX18" s="23">
        <v>457228</v>
      </c>
      <c r="CY18" s="37">
        <v>417023</v>
      </c>
      <c r="CZ18" s="14">
        <v>3400</v>
      </c>
      <c r="DA18" s="37">
        <v>80113</v>
      </c>
      <c r="DB18" s="14">
        <v>16058</v>
      </c>
      <c r="DC18" s="43">
        <f t="shared" si="14"/>
        <v>973822</v>
      </c>
      <c r="DD18" s="18">
        <v>1163129</v>
      </c>
      <c r="DE18" s="23">
        <v>468114</v>
      </c>
      <c r="DF18" s="37">
        <v>428304</v>
      </c>
      <c r="DG18" s="14">
        <v>5493</v>
      </c>
      <c r="DH18" s="37">
        <v>85270</v>
      </c>
      <c r="DI18" s="14">
        <v>15788</v>
      </c>
      <c r="DJ18" s="43">
        <f t="shared" si="15"/>
        <v>1002969</v>
      </c>
      <c r="DK18" s="18">
        <v>1217449</v>
      </c>
      <c r="DL18" s="23">
        <v>533176</v>
      </c>
      <c r="DM18" s="37">
        <v>458609</v>
      </c>
      <c r="DN18" s="37">
        <v>269</v>
      </c>
      <c r="DO18" s="14">
        <v>86314</v>
      </c>
      <c r="DP18" s="37">
        <v>16647</v>
      </c>
      <c r="DQ18" s="15">
        <f t="shared" si="16"/>
        <v>1095015</v>
      </c>
      <c r="DR18" s="53">
        <v>1193192</v>
      </c>
    </row>
    <row r="19" spans="2:122" s="30" customFormat="1" ht="15" customHeight="1" thickBot="1" x14ac:dyDescent="0.25">
      <c r="B19" s="31" t="s">
        <v>5</v>
      </c>
      <c r="C19" s="32">
        <f>SUM(C7:C18)</f>
        <v>4523134</v>
      </c>
      <c r="D19" s="38">
        <f>SUM(D7:D18)</f>
        <v>2995219</v>
      </c>
      <c r="E19" s="33">
        <f>SUM(E7:E18)</f>
        <v>359822</v>
      </c>
      <c r="F19" s="38">
        <f>SUM(F7:F18)</f>
        <v>374263</v>
      </c>
      <c r="G19" s="33">
        <f t="shared" si="0"/>
        <v>8252438</v>
      </c>
      <c r="H19" s="41">
        <f>SUM(D19:G19)</f>
        <v>11981742</v>
      </c>
      <c r="I19" s="32">
        <f>SUM(I7:I18)</f>
        <v>4652584</v>
      </c>
      <c r="J19" s="38">
        <f>SUM(J7:J18)</f>
        <v>3405943</v>
      </c>
      <c r="K19" s="33">
        <f>SUM(K7:K18)</f>
        <v>88231</v>
      </c>
      <c r="L19" s="38">
        <f>SUM(L7:L18)</f>
        <v>380230</v>
      </c>
      <c r="M19" s="33">
        <f>SUM(M7:M18)</f>
        <v>8526988</v>
      </c>
      <c r="N19" s="41">
        <v>8990934</v>
      </c>
      <c r="O19" s="32">
        <f t="shared" ref="O19:AT19" si="19">SUM(O7:O18)</f>
        <v>4620076</v>
      </c>
      <c r="P19" s="38">
        <f t="shared" si="19"/>
        <v>3595354</v>
      </c>
      <c r="Q19" s="33">
        <f t="shared" si="19"/>
        <v>93898</v>
      </c>
      <c r="R19" s="38">
        <f t="shared" si="19"/>
        <v>382635</v>
      </c>
      <c r="S19" s="33">
        <f t="shared" si="19"/>
        <v>8691963</v>
      </c>
      <c r="T19" s="41">
        <f t="shared" si="19"/>
        <v>9441530</v>
      </c>
      <c r="U19" s="32">
        <f t="shared" si="19"/>
        <v>4585742</v>
      </c>
      <c r="V19" s="38">
        <f t="shared" si="19"/>
        <v>4031702</v>
      </c>
      <c r="W19" s="33">
        <f t="shared" si="19"/>
        <v>92296</v>
      </c>
      <c r="X19" s="38">
        <f t="shared" si="19"/>
        <v>388328</v>
      </c>
      <c r="Y19" s="33">
        <f t="shared" si="19"/>
        <v>9098068</v>
      </c>
      <c r="Z19" s="41">
        <f t="shared" si="19"/>
        <v>9741200</v>
      </c>
      <c r="AA19" s="32">
        <f t="shared" si="19"/>
        <v>4987125</v>
      </c>
      <c r="AB19" s="38">
        <f t="shared" si="19"/>
        <v>4467141</v>
      </c>
      <c r="AC19" s="33">
        <f t="shared" si="19"/>
        <v>87046</v>
      </c>
      <c r="AD19" s="38">
        <f t="shared" si="19"/>
        <v>405952</v>
      </c>
      <c r="AE19" s="33">
        <f t="shared" si="19"/>
        <v>9947264</v>
      </c>
      <c r="AF19" s="41">
        <f t="shared" si="19"/>
        <v>10607600</v>
      </c>
      <c r="AG19" s="32">
        <f t="shared" si="19"/>
        <v>5154564</v>
      </c>
      <c r="AH19" s="38">
        <f t="shared" si="19"/>
        <v>4754867</v>
      </c>
      <c r="AI19" s="33">
        <f t="shared" si="19"/>
        <v>82500</v>
      </c>
      <c r="AJ19" s="38">
        <f t="shared" si="19"/>
        <v>421553</v>
      </c>
      <c r="AK19" s="33">
        <f t="shared" si="19"/>
        <v>10413484</v>
      </c>
      <c r="AL19" s="41">
        <f t="shared" si="19"/>
        <v>11296400</v>
      </c>
      <c r="AM19" s="32">
        <f t="shared" si="19"/>
        <v>5037217</v>
      </c>
      <c r="AN19" s="38">
        <f t="shared" si="19"/>
        <v>5052404</v>
      </c>
      <c r="AO19" s="33">
        <f t="shared" si="19"/>
        <v>76955</v>
      </c>
      <c r="AP19" s="38">
        <f t="shared" si="19"/>
        <v>412226</v>
      </c>
      <c r="AQ19" s="33">
        <f t="shared" si="19"/>
        <v>10578802</v>
      </c>
      <c r="AR19" s="41">
        <f t="shared" si="19"/>
        <v>11408380</v>
      </c>
      <c r="AS19" s="32">
        <f t="shared" si="19"/>
        <v>5041205</v>
      </c>
      <c r="AT19" s="38">
        <f t="shared" si="19"/>
        <v>5151582</v>
      </c>
      <c r="AU19" s="33">
        <f t="shared" ref="AU19:BZ19" si="20">SUM(AU7:AU18)</f>
        <v>67712</v>
      </c>
      <c r="AV19" s="38">
        <f t="shared" si="20"/>
        <v>415606</v>
      </c>
      <c r="AW19" s="33">
        <f t="shared" si="20"/>
        <v>10676105</v>
      </c>
      <c r="AX19" s="41">
        <f t="shared" si="20"/>
        <v>11538417</v>
      </c>
      <c r="AY19" s="32">
        <f t="shared" si="20"/>
        <v>5265038</v>
      </c>
      <c r="AZ19" s="38">
        <f t="shared" si="20"/>
        <v>4988132</v>
      </c>
      <c r="BA19" s="33">
        <f t="shared" si="20"/>
        <v>69709</v>
      </c>
      <c r="BB19" s="38">
        <f t="shared" si="20"/>
        <v>421722</v>
      </c>
      <c r="BC19" s="33">
        <f t="shared" si="20"/>
        <v>10744601</v>
      </c>
      <c r="BD19" s="41">
        <f t="shared" si="20"/>
        <v>11753072</v>
      </c>
      <c r="BE19" s="32">
        <f t="shared" si="20"/>
        <v>5378102</v>
      </c>
      <c r="BF19" s="38">
        <f t="shared" si="20"/>
        <v>4999563</v>
      </c>
      <c r="BG19" s="33">
        <f t="shared" si="20"/>
        <v>60991</v>
      </c>
      <c r="BH19" s="38">
        <f t="shared" si="20"/>
        <v>422627</v>
      </c>
      <c r="BI19" s="33">
        <f t="shared" si="20"/>
        <v>10861283</v>
      </c>
      <c r="BJ19" s="41">
        <f t="shared" si="20"/>
        <v>11896462</v>
      </c>
      <c r="BK19" s="32">
        <f t="shared" si="20"/>
        <v>5612165</v>
      </c>
      <c r="BL19" s="38">
        <f t="shared" si="20"/>
        <v>4787282</v>
      </c>
      <c r="BM19" s="33">
        <f t="shared" si="20"/>
        <v>70001</v>
      </c>
      <c r="BN19" s="38">
        <f t="shared" si="20"/>
        <v>422276</v>
      </c>
      <c r="BO19" s="33">
        <f t="shared" si="20"/>
        <v>10891724</v>
      </c>
      <c r="BP19" s="41">
        <f t="shared" si="20"/>
        <v>12121529</v>
      </c>
      <c r="BQ19" s="32">
        <f t="shared" si="20"/>
        <v>5390525</v>
      </c>
      <c r="BR19" s="38">
        <f t="shared" si="20"/>
        <v>4647522</v>
      </c>
      <c r="BS19" s="33">
        <f t="shared" si="20"/>
        <v>72685</v>
      </c>
      <c r="BT19" s="38">
        <f t="shared" si="20"/>
        <v>428549</v>
      </c>
      <c r="BU19" s="33">
        <f t="shared" si="20"/>
        <v>10539281</v>
      </c>
      <c r="BV19" s="41">
        <f t="shared" si="20"/>
        <v>11451354</v>
      </c>
      <c r="BW19" s="32">
        <f t="shared" si="20"/>
        <v>5362223</v>
      </c>
      <c r="BX19" s="38">
        <f t="shared" si="20"/>
        <v>4640812</v>
      </c>
      <c r="BY19" s="33">
        <f t="shared" si="20"/>
        <v>72548</v>
      </c>
      <c r="BZ19" s="38">
        <f t="shared" si="20"/>
        <v>326660</v>
      </c>
      <c r="CA19" s="33">
        <f t="shared" ref="CA19:DF19" si="21">SUM(CA7:CA18)</f>
        <v>10402243</v>
      </c>
      <c r="CB19" s="41">
        <f t="shared" si="21"/>
        <v>11928587</v>
      </c>
      <c r="CC19" s="32">
        <f t="shared" si="21"/>
        <v>5622842</v>
      </c>
      <c r="CD19" s="38">
        <f t="shared" si="21"/>
        <v>4800092</v>
      </c>
      <c r="CE19" s="33">
        <f t="shared" si="21"/>
        <v>18745</v>
      </c>
      <c r="CF19" s="38">
        <f t="shared" si="21"/>
        <v>613034</v>
      </c>
      <c r="CG19" s="33">
        <f t="shared" si="21"/>
        <v>176706</v>
      </c>
      <c r="CH19" s="38">
        <f t="shared" si="21"/>
        <v>11231419</v>
      </c>
      <c r="CI19" s="34">
        <f t="shared" si="21"/>
        <v>12282708</v>
      </c>
      <c r="CJ19" s="32">
        <f t="shared" si="21"/>
        <v>5343037</v>
      </c>
      <c r="CK19" s="38">
        <f t="shared" si="21"/>
        <v>4815933</v>
      </c>
      <c r="CL19" s="33">
        <f t="shared" si="21"/>
        <v>17667</v>
      </c>
      <c r="CM19" s="38">
        <f t="shared" si="21"/>
        <v>591386</v>
      </c>
      <c r="CN19" s="33">
        <f t="shared" si="21"/>
        <v>177808</v>
      </c>
      <c r="CO19" s="38">
        <f t="shared" si="21"/>
        <v>10945831</v>
      </c>
      <c r="CP19" s="34">
        <f t="shared" si="21"/>
        <v>12568435</v>
      </c>
      <c r="CQ19" s="32">
        <f t="shared" si="21"/>
        <v>5504237</v>
      </c>
      <c r="CR19" s="38">
        <f t="shared" si="21"/>
        <v>5138694</v>
      </c>
      <c r="CS19" s="33">
        <f t="shared" si="21"/>
        <v>31942</v>
      </c>
      <c r="CT19" s="38">
        <f t="shared" si="21"/>
        <v>706467</v>
      </c>
      <c r="CU19" s="33">
        <f t="shared" si="21"/>
        <v>175923</v>
      </c>
      <c r="CV19" s="38">
        <f t="shared" si="21"/>
        <v>11557263</v>
      </c>
      <c r="CW19" s="34">
        <f t="shared" si="21"/>
        <v>12806784</v>
      </c>
      <c r="CX19" s="32">
        <f t="shared" si="21"/>
        <v>5772821</v>
      </c>
      <c r="CY19" s="38">
        <f t="shared" si="21"/>
        <v>5278304</v>
      </c>
      <c r="CZ19" s="33">
        <f t="shared" si="21"/>
        <v>106991</v>
      </c>
      <c r="DA19" s="38">
        <f t="shared" si="21"/>
        <v>927677</v>
      </c>
      <c r="DB19" s="33">
        <f t="shared" si="21"/>
        <v>173754</v>
      </c>
      <c r="DC19" s="38">
        <f t="shared" si="21"/>
        <v>12259547</v>
      </c>
      <c r="DD19" s="34">
        <f t="shared" si="21"/>
        <v>13537529</v>
      </c>
      <c r="DE19" s="32">
        <f t="shared" si="21"/>
        <v>5653642</v>
      </c>
      <c r="DF19" s="38">
        <f t="shared" si="21"/>
        <v>5199036</v>
      </c>
      <c r="DG19" s="33">
        <f t="shared" ref="DG19:EL19" si="22">SUM(DG7:DG18)</f>
        <v>73883</v>
      </c>
      <c r="DH19" s="38">
        <f t="shared" si="22"/>
        <v>806379</v>
      </c>
      <c r="DI19" s="33">
        <f t="shared" si="22"/>
        <v>187963</v>
      </c>
      <c r="DJ19" s="38">
        <f t="shared" si="22"/>
        <v>11920903</v>
      </c>
      <c r="DK19" s="34">
        <f t="shared" si="22"/>
        <v>13357222</v>
      </c>
      <c r="DL19" s="32">
        <f t="shared" si="22"/>
        <v>5744375</v>
      </c>
      <c r="DM19" s="38">
        <f t="shared" si="22"/>
        <v>5454247</v>
      </c>
      <c r="DN19" s="38">
        <f t="shared" si="22"/>
        <v>63595</v>
      </c>
      <c r="DO19" s="33">
        <f t="shared" si="22"/>
        <v>1021461</v>
      </c>
      <c r="DP19" s="38">
        <f t="shared" si="22"/>
        <v>192496</v>
      </c>
      <c r="DQ19" s="34">
        <f t="shared" si="22"/>
        <v>12476174</v>
      </c>
      <c r="DR19" s="54">
        <f t="shared" si="22"/>
        <v>14092119</v>
      </c>
    </row>
    <row r="20" spans="2:122" ht="15" customHeight="1" x14ac:dyDescent="0.2">
      <c r="B20" s="10"/>
      <c r="C20" s="11"/>
      <c r="D20" s="11"/>
      <c r="E20" s="11"/>
      <c r="F20" s="11"/>
      <c r="G20" s="8"/>
      <c r="H20" s="8"/>
      <c r="I20" s="11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</row>
    <row r="21" spans="2:122" ht="15" customHeight="1" x14ac:dyDescent="0.2">
      <c r="B21" s="30" t="s">
        <v>25</v>
      </c>
      <c r="C21" s="30" t="s">
        <v>23</v>
      </c>
      <c r="D21" s="30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</row>
    <row r="23" spans="2:122" ht="15" customHeight="1" x14ac:dyDescent="0.2">
      <c r="B23" s="30" t="s">
        <v>26</v>
      </c>
      <c r="C23" s="30" t="s">
        <v>27</v>
      </c>
      <c r="D23" s="30"/>
    </row>
    <row r="24" spans="2:122" ht="15" customHeight="1" x14ac:dyDescent="0.2">
      <c r="B24" s="30" t="s">
        <v>28</v>
      </c>
      <c r="C24" s="72" t="s">
        <v>29</v>
      </c>
      <c r="D24" s="30"/>
    </row>
    <row r="25" spans="2:122" ht="15" customHeight="1" x14ac:dyDescent="0.2">
      <c r="B25" s="30"/>
      <c r="C25" s="30"/>
      <c r="D25" s="30"/>
    </row>
  </sheetData>
  <mergeCells count="58">
    <mergeCell ref="CW4:CW5"/>
    <mergeCell ref="DD4:DD5"/>
    <mergeCell ref="BW3:CB3"/>
    <mergeCell ref="AM3:AR3"/>
    <mergeCell ref="AS3:AX3"/>
    <mergeCell ref="AR4:AR5"/>
    <mergeCell ref="BW4:CA4"/>
    <mergeCell ref="CB4:CB5"/>
    <mergeCell ref="AX4:AX5"/>
    <mergeCell ref="AY3:BD3"/>
    <mergeCell ref="BE3:BJ3"/>
    <mergeCell ref="BK3:BP3"/>
    <mergeCell ref="BQ3:BV3"/>
    <mergeCell ref="BD4:BD5"/>
    <mergeCell ref="BJ4:BJ5"/>
    <mergeCell ref="BK4:BO4"/>
    <mergeCell ref="AM4:AQ4"/>
    <mergeCell ref="AS4:AW4"/>
    <mergeCell ref="B3:B5"/>
    <mergeCell ref="I4:M4"/>
    <mergeCell ref="O4:S4"/>
    <mergeCell ref="H4:H5"/>
    <mergeCell ref="C4:G4"/>
    <mergeCell ref="C3:H3"/>
    <mergeCell ref="I3:N3"/>
    <mergeCell ref="N4:N5"/>
    <mergeCell ref="O3:T3"/>
    <mergeCell ref="T4:T5"/>
    <mergeCell ref="U3:Z3"/>
    <mergeCell ref="Z4:Z5"/>
    <mergeCell ref="AA3:AF3"/>
    <mergeCell ref="AG3:AL3"/>
    <mergeCell ref="AF4:AF5"/>
    <mergeCell ref="AL4:AL5"/>
    <mergeCell ref="U4:Y4"/>
    <mergeCell ref="AA4:AE4"/>
    <mergeCell ref="AG4:AK4"/>
    <mergeCell ref="BP4:BP5"/>
    <mergeCell ref="BQ4:BU4"/>
    <mergeCell ref="BV4:BV5"/>
    <mergeCell ref="BE4:BI4"/>
    <mergeCell ref="AY4:BC4"/>
    <mergeCell ref="DK4:DK5"/>
    <mergeCell ref="DL3:DR3"/>
    <mergeCell ref="DR4:DR5"/>
    <mergeCell ref="CC4:CH4"/>
    <mergeCell ref="CJ4:CO4"/>
    <mergeCell ref="CQ4:CV4"/>
    <mergeCell ref="CC3:CI3"/>
    <mergeCell ref="CI4:CI5"/>
    <mergeCell ref="CJ3:CP3"/>
    <mergeCell ref="CP4:CP5"/>
    <mergeCell ref="CX4:DC4"/>
    <mergeCell ref="DE4:DJ4"/>
    <mergeCell ref="DL4:DQ4"/>
    <mergeCell ref="CQ3:CW3"/>
    <mergeCell ref="CX3:DD3"/>
    <mergeCell ref="DE3:DK3"/>
  </mergeCells>
  <pageMargins left="0.7" right="0.7" top="0.75" bottom="0.75" header="0.3" footer="0.3"/>
  <pageSetup orientation="portrait" r:id="rId1"/>
  <ignoredErrors>
    <ignoredError sqref="M7:M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Electricity Consumed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Maldrick I. Weekes</dc:creator>
  <cp:lastModifiedBy>Jasmine Jno Baptiste</cp:lastModifiedBy>
  <dcterms:created xsi:type="dcterms:W3CDTF">2019-07-29T16:35:45Z</dcterms:created>
  <dcterms:modified xsi:type="dcterms:W3CDTF">2019-08-08T20:02:50Z</dcterms:modified>
</cp:coreProperties>
</file>